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1ER TRIM\BERE\"/>
    </mc:Choice>
  </mc:AlternateContent>
  <bookViews>
    <workbookView xWindow="0" yWindow="0" windowWidth="24000" windowHeight="9345"/>
  </bookViews>
  <sheets>
    <sheet name="Evaluaciones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I30" i="2"/>
  <c r="K30" i="2"/>
  <c r="M30" i="2"/>
  <c r="O30" i="2"/>
  <c r="Q30" i="2"/>
  <c r="S30" i="2"/>
  <c r="U30" i="2"/>
  <c r="W30" i="2"/>
  <c r="Y30" i="2"/>
  <c r="AA30" i="2"/>
  <c r="E30" i="2"/>
  <c r="AB29" i="2" l="1"/>
  <c r="Z29" i="2"/>
  <c r="X29" i="2"/>
  <c r="V29" i="2"/>
  <c r="T29" i="2"/>
  <c r="R29" i="2"/>
  <c r="P29" i="2"/>
  <c r="N29" i="2"/>
  <c r="L29" i="2"/>
  <c r="J29" i="2"/>
  <c r="H29" i="2"/>
  <c r="F29" i="2"/>
  <c r="AB28" i="2"/>
  <c r="Z28" i="2"/>
  <c r="X28" i="2"/>
  <c r="V28" i="2"/>
  <c r="T28" i="2"/>
  <c r="R28" i="2"/>
  <c r="P28" i="2"/>
  <c r="N28" i="2"/>
  <c r="L28" i="2"/>
  <c r="J28" i="2"/>
  <c r="H28" i="2"/>
  <c r="F28" i="2"/>
  <c r="AB22" i="2"/>
  <c r="Z22" i="2"/>
  <c r="X22" i="2"/>
  <c r="V22" i="2"/>
  <c r="T22" i="2"/>
  <c r="R22" i="2"/>
  <c r="P22" i="2"/>
  <c r="N22" i="2"/>
  <c r="L22" i="2"/>
  <c r="J22" i="2"/>
  <c r="H22" i="2"/>
  <c r="F22" i="2"/>
  <c r="AB20" i="2"/>
  <c r="Z20" i="2"/>
  <c r="X20" i="2"/>
  <c r="V20" i="2"/>
  <c r="T20" i="2"/>
  <c r="R20" i="2"/>
  <c r="P20" i="2"/>
  <c r="N20" i="2"/>
  <c r="L20" i="2"/>
  <c r="J20" i="2"/>
  <c r="H20" i="2"/>
  <c r="F20" i="2"/>
  <c r="AB15" i="2"/>
  <c r="Z15" i="2"/>
  <c r="X15" i="2"/>
  <c r="V15" i="2"/>
  <c r="T15" i="2"/>
  <c r="R15" i="2"/>
  <c r="P15" i="2"/>
  <c r="N15" i="2"/>
  <c r="L15" i="2"/>
  <c r="J15" i="2"/>
  <c r="H15" i="2"/>
  <c r="F15" i="2"/>
  <c r="AB12" i="2"/>
  <c r="Z12" i="2"/>
  <c r="X12" i="2"/>
  <c r="V12" i="2"/>
  <c r="T12" i="2"/>
  <c r="R12" i="2"/>
  <c r="P12" i="2"/>
  <c r="N12" i="2"/>
  <c r="L12" i="2"/>
  <c r="J12" i="2"/>
  <c r="H12" i="2"/>
  <c r="F12" i="2"/>
  <c r="C29" i="2" l="1"/>
  <c r="C30" i="2" s="1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E23" i="2"/>
  <c r="E22" i="2" s="1"/>
  <c r="C22" i="2" s="1"/>
  <c r="C27" i="2"/>
  <c r="D27" i="2"/>
  <c r="D24" i="2"/>
  <c r="D25" i="2"/>
  <c r="D26" i="2"/>
  <c r="D28" i="2"/>
  <c r="C24" i="2"/>
  <c r="C25" i="2"/>
  <c r="C26" i="2"/>
  <c r="C28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D10" i="2"/>
  <c r="D11" i="2"/>
  <c r="D12" i="2"/>
  <c r="D13" i="2"/>
  <c r="D15" i="2"/>
  <c r="D16" i="2"/>
  <c r="D18" i="2"/>
  <c r="D19" i="2"/>
  <c r="D20" i="2"/>
  <c r="D22" i="2"/>
  <c r="C18" i="2"/>
  <c r="C19" i="2"/>
  <c r="C20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E17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E14" i="2"/>
  <c r="C15" i="2"/>
  <c r="C16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E9" i="2"/>
  <c r="C11" i="2"/>
  <c r="C12" i="2"/>
  <c r="C13" i="2"/>
  <c r="C10" i="2"/>
  <c r="AB30" i="2" l="1"/>
  <c r="X30" i="2"/>
  <c r="T30" i="2"/>
  <c r="P30" i="2"/>
  <c r="L30" i="2"/>
  <c r="H30" i="2"/>
  <c r="Z30" i="2"/>
  <c r="V30" i="2"/>
  <c r="R30" i="2"/>
  <c r="N30" i="2"/>
  <c r="J30" i="2"/>
  <c r="F30" i="2"/>
  <c r="D23" i="2"/>
  <c r="E21" i="2"/>
  <c r="C23" i="2"/>
  <c r="D14" i="2"/>
  <c r="D17" i="2"/>
  <c r="D21" i="2"/>
  <c r="C21" i="2"/>
  <c r="C17" i="2"/>
  <c r="C14" i="2"/>
  <c r="C9" i="2"/>
  <c r="D9" i="2"/>
  <c r="D29" i="2" l="1"/>
  <c r="D30" i="2" s="1"/>
</calcChain>
</file>

<file path=xl/sharedStrings.xml><?xml version="1.0" encoding="utf-8"?>
<sst xmlns="http://schemas.openxmlformats.org/spreadsheetml/2006/main" count="85" uniqueCount="58">
  <si>
    <t>Proyecto</t>
  </si>
  <si>
    <t>Unidad de medida</t>
  </si>
  <si>
    <t>Meta anual programada</t>
  </si>
  <si>
    <t>Presupuesto anual programado</t>
  </si>
  <si>
    <t xml:space="preserve">Meta </t>
  </si>
  <si>
    <t>Presupuesto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</si>
  <si>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</si>
  <si>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</si>
  <si>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</si>
  <si>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</si>
  <si>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</si>
  <si>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</si>
  <si>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</si>
  <si>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</si>
  <si>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</si>
  <si>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</si>
  <si>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</si>
  <si>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</si>
  <si>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</si>
  <si>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Acciones</t>
  </si>
  <si>
    <t>EL COLEGIO DEL ESTADO DE HIDALGO</t>
  </si>
  <si>
    <t>ESTUDIANTES DE EDUCACIÓN SUPERIOR EN LAS INSTITUCIONES PÚBLICAS FORMADOS</t>
  </si>
  <si>
    <t>PROGRAMA DE GESTIÓN ADMINISTRATIVA DE LAS INSTITUCIONES DE EDUCACIÓN SUPERIOR EJECUTADO</t>
  </si>
  <si>
    <t>SERVICIOS DE EXTENSIÓN Y VINCULACIÓN DE EDUCACIÓN SUPERIOR OTORGADOS</t>
  </si>
  <si>
    <t>INVESTIGACIÓN CIENTÍFICA, TECNOLÓGICA Y EDUCATIVA REALIZADA</t>
  </si>
  <si>
    <t>Capacitación a Servidores Públicos de Educación Superior</t>
  </si>
  <si>
    <t>Mantenimiento a la infraestructura física educativa de Educación Superior</t>
  </si>
  <si>
    <t>Administración de los Recuros Humanos, Materiales y Financieros en Educación Superior</t>
  </si>
  <si>
    <t>Publicación de Reglas de Operación de Programas de Apyo a Estudiantes de Educación Superior</t>
  </si>
  <si>
    <t>PROCESOS DE PLANEACIÓN ESTRATÉTICA Y EVALUACIÓN IMPLEMENTADOS</t>
  </si>
  <si>
    <t xml:space="preserve">Implementación de sistemas de información en la Institución Educativa </t>
  </si>
  <si>
    <t>Gestión de Evaluaciones a la Institución de Educación Superior</t>
  </si>
  <si>
    <t>Otorgamiento de servisios de educación continua de Educación Superior</t>
  </si>
  <si>
    <t>Firma de Convenios de colaboración en Educación Superior</t>
  </si>
  <si>
    <t>Difusión Institucional de Educación Superior</t>
  </si>
  <si>
    <t>Desarrollo de proyectos de Investigación Educativa en Educación Superior</t>
  </si>
  <si>
    <t>Evaluación a estudiantes o aspirantes de Educación Superior</t>
  </si>
  <si>
    <t>Realización de eventos culturales, deportivos y recreativos para la comunidad estudiantil de Educación Superior</t>
  </si>
  <si>
    <t>Capacitación del personal docente de Educación Superior</t>
  </si>
  <si>
    <t>Otorgamiento de becas a estudiantes de Educación Superior</t>
  </si>
  <si>
    <t>Aprobación de adecuaciones curriculares de Educación Superior</t>
  </si>
  <si>
    <t>PROGRAMA DE GESTIÓN ADMINISTRATIVA DE LAS INSTITUCIONES DE EDUCACIÓN SUPERIOR EJECUTADO (INGRESOS PROPIOS)</t>
  </si>
  <si>
    <t>Servidores Públicos</t>
  </si>
  <si>
    <t>Mantenimientos</t>
  </si>
  <si>
    <t>Informes</t>
  </si>
  <si>
    <t>Reglas de Operación</t>
  </si>
  <si>
    <t>Instrumentos</t>
  </si>
  <si>
    <t>Sistemas de Información</t>
  </si>
  <si>
    <t>Evaluación</t>
  </si>
  <si>
    <t>Beneficiarios</t>
  </si>
  <si>
    <t>Convenios</t>
  </si>
  <si>
    <t>Actividad de Difusión</t>
  </si>
  <si>
    <t>Proyectos</t>
  </si>
  <si>
    <t>Estudiantes</t>
  </si>
  <si>
    <t>Estudiantes o Aspirantes</t>
  </si>
  <si>
    <t>Docentes</t>
  </si>
  <si>
    <t>Adecuaciones</t>
  </si>
  <si>
    <t>PROGRAMA ANUAL DE EVALUACIONES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</si>
</sst>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Graphik Bold"/>
      <family val="2"/>
    </font>
    <font>
      <b/>
      <sz val="12"/>
      <color theme="1"/>
      <name val="Graphik Bold"/>
      <family val="2"/>
    </font>
    <font>
      <b/>
      <sz val="12"/>
      <color rgb="FF000000"/>
      <name val="Graphik Bold"/>
      <family val="2"/>
    </font>
    <font>
      <sz val="9"/>
      <color theme="1"/>
      <name val="Graphik Regular"/>
      <family val="2"/>
    </font>
    <font>
      <sz val="10"/>
      <color theme="1"/>
      <name val="Graphik Regular"/>
      <family val="2"/>
    </font>
    <font>
      <sz val="9"/>
      <color theme="1"/>
      <name val="Calibri"/>
      <family val="2"/>
      <scheme val="minor"/>
    </font>
    <font>
      <sz val="9"/>
      <color theme="1"/>
      <name val="Graphik Bold"/>
      <family val="2"/>
    </font>
    <font>
      <sz val="10"/>
      <color theme="1"/>
      <name val="Graphik Bold"/>
      <family val="2"/>
    </font>
    <font>
      <b/>
      <sz val="9"/>
      <color theme="1"/>
      <name val="Graphik Bold"/>
      <family val="2"/>
    </font>
    <font>
      <b/>
      <sz val="11"/>
      <color theme="1"/>
      <name val="Graphik Bold"/>
      <family val="2"/>
    </font>
    <font>
      <sz val="11"/>
      <color theme="1"/>
      <name val="Graphik Regular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Graphik Bold"/>
    </font>
    <font>
      <b/>
      <sz val="10"/>
      <color theme="1"/>
      <name val="Graphik Bold"/>
    </font>
    <font>
      <sz val="10"/>
      <color theme="1"/>
      <name val="Graphik Bold"/>
    </font>
    <font>
      <b/>
      <sz val="9"/>
      <color theme="1"/>
      <name val="Graphik Regular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Graphik Regular"/>
      <family val="2"/>
    </font>
    <font>
      <b/>
      <sz val="10"/>
      <color theme="0"/>
      <name val="Graphik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E253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4" fontId="7" fillId="0" borderId="2" xfId="1" applyFont="1" applyFill="1" applyBorder="1" applyAlignment="1">
      <alignment vertical="center" wrapText="1"/>
    </xf>
    <xf numFmtId="0" fontId="9" fillId="0" borderId="0" xfId="0" applyFont="1"/>
    <xf numFmtId="3" fontId="7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44" fontId="12" fillId="0" borderId="2" xfId="1" applyFont="1" applyFill="1" applyBorder="1" applyAlignment="1">
      <alignment vertical="center" wrapText="1"/>
    </xf>
    <xf numFmtId="0" fontId="15" fillId="0" borderId="0" xfId="0" applyFont="1"/>
    <xf numFmtId="0" fontId="20" fillId="0" borderId="0" xfId="0" applyFont="1"/>
    <xf numFmtId="0" fontId="10" fillId="0" borderId="8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44" fontId="12" fillId="2" borderId="12" xfId="1" applyFont="1" applyFill="1" applyBorder="1" applyAlignment="1">
      <alignment vertical="center" wrapText="1"/>
    </xf>
    <xf numFmtId="3" fontId="19" fillId="2" borderId="12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center" vertical="center" wrapText="1"/>
    </xf>
    <xf numFmtId="44" fontId="12" fillId="0" borderId="8" xfId="1" applyFont="1" applyFill="1" applyBorder="1" applyAlignment="1">
      <alignment vertical="center" wrapText="1"/>
    </xf>
    <xf numFmtId="44" fontId="7" fillId="0" borderId="8" xfId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justify" vertical="center" wrapText="1"/>
    </xf>
    <xf numFmtId="44" fontId="8" fillId="0" borderId="1" xfId="1" applyFont="1" applyBorder="1" applyAlignment="1">
      <alignment horizontal="right" vertical="center" wrapText="1"/>
    </xf>
    <xf numFmtId="44" fontId="8" fillId="0" borderId="1" xfId="1" applyFont="1" applyBorder="1" applyAlignment="1">
      <alignment horizontal="justify" vertical="center" wrapText="1"/>
    </xf>
    <xf numFmtId="44" fontId="19" fillId="2" borderId="12" xfId="1" applyFont="1" applyFill="1" applyBorder="1" applyAlignment="1">
      <alignment horizontal="center" vertical="center" wrapText="1"/>
    </xf>
    <xf numFmtId="44" fontId="8" fillId="0" borderId="2" xfId="1" applyFont="1" applyBorder="1" applyAlignment="1">
      <alignment horizontal="right" vertical="center" wrapText="1"/>
    </xf>
    <xf numFmtId="44" fontId="8" fillId="0" borderId="7" xfId="1" applyFont="1" applyBorder="1" applyAlignment="1">
      <alignment horizontal="right" vertical="center" wrapText="1"/>
    </xf>
    <xf numFmtId="44" fontId="8" fillId="0" borderId="8" xfId="1" applyFont="1" applyBorder="1" applyAlignment="1">
      <alignment horizontal="right" vertical="center" wrapText="1"/>
    </xf>
    <xf numFmtId="44" fontId="21" fillId="2" borderId="12" xfId="1" applyFont="1" applyFill="1" applyBorder="1" applyAlignment="1">
      <alignment horizontal="right" vertical="center" wrapText="1"/>
    </xf>
    <xf numFmtId="44" fontId="12" fillId="0" borderId="2" xfId="1" applyFont="1" applyBorder="1" applyAlignment="1">
      <alignment horizontal="center" vertical="center" wrapText="1"/>
    </xf>
    <xf numFmtId="44" fontId="8" fillId="0" borderId="2" xfId="1" applyFont="1" applyBorder="1" applyAlignment="1">
      <alignment horizontal="justify" vertical="center" wrapText="1"/>
    </xf>
    <xf numFmtId="44" fontId="8" fillId="0" borderId="7" xfId="1" applyFont="1" applyBorder="1" applyAlignment="1">
      <alignment horizontal="justify" vertical="center" wrapText="1"/>
    </xf>
    <xf numFmtId="44" fontId="8" fillId="0" borderId="8" xfId="1" applyFont="1" applyBorder="1" applyAlignment="1">
      <alignment horizontal="justify" vertical="center" wrapText="1"/>
    </xf>
    <xf numFmtId="44" fontId="21" fillId="2" borderId="12" xfId="1" applyFont="1" applyFill="1" applyBorder="1" applyAlignment="1">
      <alignment horizontal="justify" vertical="center" wrapText="1"/>
    </xf>
    <xf numFmtId="44" fontId="19" fillId="2" borderId="10" xfId="1" applyFont="1" applyFill="1" applyBorder="1" applyAlignment="1">
      <alignment horizontal="center" vertical="center" wrapText="1"/>
    </xf>
    <xf numFmtId="44" fontId="21" fillId="2" borderId="10" xfId="1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/>
    </xf>
  </cellXfs>
  <cellStyles count="4">
    <cellStyle name="Millares 2" xfId="2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0E253A"/>
      <color rgb="FF0A1A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57150</xdr:colOff>
      <xdr:row>1</xdr:row>
      <xdr:rowOff>47625</xdr:rowOff>
    </xdr:from>
    <xdr:to>
      <xdr:col>27</xdr:col>
      <xdr:colOff>781051</xdr:colOff>
      <xdr:row>5</xdr:row>
      <xdr:rowOff>65432</xdr:rowOff>
    </xdr:to>
    <xdr:pic>
      <xdr:nvPicPr>
        <xdr:cNvPr id="2" name="Picture 152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02725" y="285750"/>
          <a:ext cx="723901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117613</xdr:colOff>
      <xdr:row>0</xdr:row>
      <xdr:rowOff>115957</xdr:rowOff>
    </xdr:from>
    <xdr:to>
      <xdr:col>1</xdr:col>
      <xdr:colOff>198453</xdr:colOff>
      <xdr:row>5</xdr:row>
      <xdr:rowOff>8697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13" y="115957"/>
          <a:ext cx="2266758" cy="870088"/>
        </a:xfrm>
        <a:prstGeom prst="rect">
          <a:avLst/>
        </a:prstGeom>
      </xdr:spPr>
    </xdr:pic>
    <xdr:clientData/>
  </xdr:twoCellAnchor>
  <xdr:twoCellAnchor>
    <xdr:from>
      <xdr:col>0</xdr:col>
      <xdr:colOff>745434</xdr:colOff>
      <xdr:row>31</xdr:row>
      <xdr:rowOff>82825</xdr:rowOff>
    </xdr:from>
    <xdr:to>
      <xdr:col>5</xdr:col>
      <xdr:colOff>152168</xdr:colOff>
      <xdr:row>40</xdr:row>
      <xdr:rowOff>39394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745434" y="14726477"/>
          <a:ext cx="4459125" cy="16710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 b="0">
              <a:effectLst/>
              <a:latin typeface="Graphik Bold" panose="020B08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____________________________________________</a:t>
          </a: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L.E. Berenice Ascencio González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Jefa</a:t>
          </a:r>
          <a:r>
            <a:rPr lang="es-MX" sz="1100" b="1" baseline="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del Departamento </a:t>
          </a:r>
          <a:r>
            <a:rPr lang="es-MX" sz="1100" b="1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 Normatividad, Programación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Gestión Presupuestal</a:t>
          </a:r>
        </a:p>
      </xdr:txBody>
    </xdr:sp>
    <xdr:clientData/>
  </xdr:twoCellAnchor>
  <xdr:twoCellAnchor>
    <xdr:from>
      <xdr:col>11</xdr:col>
      <xdr:colOff>953022</xdr:colOff>
      <xdr:row>32</xdr:row>
      <xdr:rowOff>79970</xdr:rowOff>
    </xdr:from>
    <xdr:to>
      <xdr:col>16</xdr:col>
      <xdr:colOff>177601</xdr:colOff>
      <xdr:row>40</xdr:row>
      <xdr:rowOff>56853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10636772" y="14938970"/>
          <a:ext cx="3431454" cy="15008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 b="0">
              <a:effectLst/>
              <a:latin typeface="Graphik Bold" panose="020B08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____________________________________________</a:t>
          </a: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L.C. Arlena Acosta Ledezma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Titular</a:t>
          </a:r>
          <a:r>
            <a:rPr lang="es-MX" sz="1100" b="1" baseline="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la Unidad de Apoyo Administrativo</a:t>
          </a:r>
          <a:r>
            <a:rPr lang="es-MX" sz="1100" b="1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z</a:t>
          </a:r>
        </a:p>
      </xdr:txBody>
    </xdr:sp>
    <xdr:clientData/>
  </xdr:twoCellAnchor>
  <xdr:twoCellAnchor>
    <xdr:from>
      <xdr:col>22</xdr:col>
      <xdr:colOff>308063</xdr:colOff>
      <xdr:row>31</xdr:row>
      <xdr:rowOff>143147</xdr:rowOff>
    </xdr:from>
    <xdr:to>
      <xdr:col>27</xdr:col>
      <xdr:colOff>67011</xdr:colOff>
      <xdr:row>40</xdr:row>
      <xdr:rowOff>127465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18818313" y="14811647"/>
          <a:ext cx="3251448" cy="16988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 b="0">
              <a:effectLst/>
              <a:latin typeface="Graphik Bold" panose="020B08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Autorizó</a:t>
          </a: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Graphik Regular" panose="020B050303020206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____________________________________________</a:t>
          </a: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Dra. Rocío Ruiz de la Barrera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</a:t>
          </a:r>
          <a:r>
            <a:rPr lang="es-MX" sz="1100" b="1" baseline="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General de El Colegio                                                  del Estado de Hidalgo</a:t>
          </a:r>
          <a:r>
            <a:rPr lang="es-MX" sz="1100" b="1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ropbox/Anteproyecto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ón Administrativa"/>
      <sheetName val="Hoja3"/>
      <sheetName val="Planeación "/>
      <sheetName val="Extensión y Vinculaci"/>
      <sheetName val="Investigación "/>
      <sheetName val="Educacíón Superior"/>
      <sheetName val="Nómina"/>
      <sheetName val="Hoja2"/>
      <sheetName val="Hoja1"/>
    </sheetNames>
    <sheetDataSet>
      <sheetData sheetId="0">
        <row r="41">
          <cell r="E41">
            <v>624096</v>
          </cell>
          <cell r="F41">
            <v>653096</v>
          </cell>
          <cell r="G41">
            <v>782615</v>
          </cell>
          <cell r="H41">
            <v>653096</v>
          </cell>
          <cell r="I41">
            <v>634096</v>
          </cell>
          <cell r="J41">
            <v>624096</v>
          </cell>
          <cell r="K41">
            <v>669599</v>
          </cell>
          <cell r="L41">
            <v>633392</v>
          </cell>
          <cell r="M41">
            <v>686096</v>
          </cell>
          <cell r="N41">
            <v>619096</v>
          </cell>
          <cell r="O41">
            <v>632096</v>
          </cell>
          <cell r="P41">
            <v>1941522</v>
          </cell>
        </row>
      </sheetData>
      <sheetData sheetId="1"/>
      <sheetData sheetId="2">
        <row r="8">
          <cell r="D8">
            <v>0</v>
          </cell>
          <cell r="E8">
            <v>43120</v>
          </cell>
          <cell r="F8">
            <v>13000</v>
          </cell>
          <cell r="G8">
            <v>21000</v>
          </cell>
          <cell r="H8">
            <v>10000</v>
          </cell>
          <cell r="I8">
            <v>50000</v>
          </cell>
          <cell r="J8">
            <v>10000</v>
          </cell>
          <cell r="K8">
            <v>5000</v>
          </cell>
          <cell r="L8">
            <v>40000</v>
          </cell>
          <cell r="M8">
            <v>17000</v>
          </cell>
          <cell r="N8">
            <v>5000</v>
          </cell>
          <cell r="O8">
            <v>0</v>
          </cell>
        </row>
      </sheetData>
      <sheetData sheetId="3">
        <row r="9">
          <cell r="D9">
            <v>5000</v>
          </cell>
          <cell r="E9">
            <v>16400</v>
          </cell>
          <cell r="F9">
            <v>13000</v>
          </cell>
          <cell r="G9">
            <v>11500</v>
          </cell>
          <cell r="H9">
            <v>17000</v>
          </cell>
          <cell r="I9">
            <v>13000</v>
          </cell>
          <cell r="J9">
            <v>12000</v>
          </cell>
          <cell r="K9">
            <v>11000</v>
          </cell>
          <cell r="L9">
            <v>14000</v>
          </cell>
          <cell r="M9">
            <v>29000</v>
          </cell>
          <cell r="N9">
            <v>11000</v>
          </cell>
          <cell r="O9">
            <v>5000</v>
          </cell>
        </row>
      </sheetData>
      <sheetData sheetId="4">
        <row r="5">
          <cell r="D5">
            <v>0</v>
          </cell>
          <cell r="E5">
            <v>5000</v>
          </cell>
          <cell r="F5">
            <v>5000</v>
          </cell>
          <cell r="G5">
            <v>0</v>
          </cell>
          <cell r="H5">
            <v>0</v>
          </cell>
          <cell r="I5">
            <v>0</v>
          </cell>
          <cell r="J5">
            <v>5000</v>
          </cell>
          <cell r="K5">
            <v>5000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</sheetData>
      <sheetData sheetId="5">
        <row r="5">
          <cell r="D5">
            <v>141715</v>
          </cell>
          <cell r="E5">
            <v>141715</v>
          </cell>
          <cell r="F5">
            <v>163900</v>
          </cell>
          <cell r="G5">
            <v>163900</v>
          </cell>
          <cell r="H5">
            <v>163900</v>
          </cell>
          <cell r="I5">
            <v>163900</v>
          </cell>
          <cell r="J5">
            <v>163900</v>
          </cell>
          <cell r="K5">
            <v>230455</v>
          </cell>
          <cell r="L5">
            <v>230455</v>
          </cell>
          <cell r="M5">
            <v>230455</v>
          </cell>
          <cell r="N5">
            <v>230455</v>
          </cell>
          <cell r="O5">
            <v>130286</v>
          </cell>
        </row>
      </sheetData>
      <sheetData sheetId="6"/>
      <sheetData sheetId="7">
        <row r="21">
          <cell r="D21">
            <v>82194</v>
          </cell>
          <cell r="E21">
            <v>268428</v>
          </cell>
          <cell r="F21">
            <v>280636</v>
          </cell>
          <cell r="G21">
            <v>297855</v>
          </cell>
          <cell r="H21">
            <v>195905</v>
          </cell>
          <cell r="I21">
            <v>202455</v>
          </cell>
          <cell r="J21">
            <v>339674</v>
          </cell>
          <cell r="K21">
            <v>279847</v>
          </cell>
          <cell r="L21">
            <v>279077</v>
          </cell>
          <cell r="M21">
            <v>346858</v>
          </cell>
          <cell r="N21">
            <v>289311.00020000001</v>
          </cell>
          <cell r="O21">
            <v>152784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2"/>
  <sheetViews>
    <sheetView tabSelected="1" view="pageBreakPreview" topLeftCell="F28" zoomScale="115" zoomScaleNormal="115" zoomScaleSheetLayoutView="115" workbookViewId="0">
      <selection activeCell="K45" sqref="K45"/>
    </sheetView>
  </sheetViews>
  <sheetFormatPr baseColWidth="10" defaultRowHeight="15" x14ac:dyDescent="0.25"/>
  <cols>
    <col min="1" max="1" width="32.85546875" style="3" customWidth="1"/>
    <col min="2" max="2" width="14.28515625" style="32" customWidth="1"/>
    <col min="3" max="3" width="12.7109375" style="3" bestFit="1" customWidth="1"/>
    <col min="4" max="4" width="18.7109375" style="3" customWidth="1"/>
    <col min="5" max="5" width="6.140625" style="3" bestFit="1" customWidth="1"/>
    <col min="6" max="6" width="17" style="3" bestFit="1" customWidth="1"/>
    <col min="7" max="7" width="6.140625" style="3" bestFit="1" customWidth="1"/>
    <col min="8" max="8" width="17" style="3" bestFit="1" customWidth="1"/>
    <col min="9" max="9" width="6.140625" style="3" bestFit="1" customWidth="1"/>
    <col min="10" max="10" width="17" style="3" bestFit="1" customWidth="1"/>
    <col min="11" max="11" width="6.140625" style="3" bestFit="1" customWidth="1"/>
    <col min="12" max="12" width="17" style="3" bestFit="1" customWidth="1"/>
    <col min="13" max="13" width="6.140625" style="3" bestFit="1" customWidth="1"/>
    <col min="14" max="14" width="17" style="3" bestFit="1" customWidth="1"/>
    <col min="15" max="15" width="6.140625" style="3" bestFit="1" customWidth="1"/>
    <col min="16" max="16" width="17" style="3" bestFit="1" customWidth="1"/>
    <col min="17" max="17" width="6.140625" style="3" bestFit="1" customWidth="1"/>
    <col min="18" max="18" width="17" style="3" bestFit="1" customWidth="1"/>
    <col min="19" max="19" width="6.140625" style="3" bestFit="1" customWidth="1"/>
    <col min="20" max="20" width="17" style="3" bestFit="1" customWidth="1"/>
    <col min="21" max="21" width="6.140625" style="3" bestFit="1" customWidth="1"/>
    <col min="22" max="22" width="17" style="3" bestFit="1" customWidth="1"/>
    <col min="23" max="23" width="6.140625" style="3" bestFit="1" customWidth="1"/>
    <col min="24" max="24" width="17" style="3" bestFit="1" customWidth="1"/>
    <col min="25" max="25" width="6.140625" style="3" bestFit="1" customWidth="1"/>
    <col min="26" max="26" width="17" style="3" bestFit="1" customWidth="1"/>
    <col min="27" max="27" width="6.140625" style="3" bestFit="1" customWidth="1"/>
    <col min="28" max="28" width="17" style="3" bestFit="1" customWidth="1"/>
    <col min="29" max="16384" width="11.42578125" style="3"/>
  </cols>
  <sheetData>
    <row r="2" spans="1:28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15.75" customHeight="1" x14ac:dyDescent="0.25">
      <c r="A3" s="70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18.75" x14ac:dyDescent="0.25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s="2" customFormat="1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8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0"/>
      <c r="Y6" s="10"/>
      <c r="Z6" s="4"/>
      <c r="AA6" s="10"/>
      <c r="AB6" s="10"/>
    </row>
    <row r="7" spans="1:28" ht="15" customHeight="1" x14ac:dyDescent="0.25">
      <c r="A7" s="73" t="s">
        <v>0</v>
      </c>
      <c r="B7" s="73" t="s">
        <v>1</v>
      </c>
      <c r="C7" s="73" t="s">
        <v>2</v>
      </c>
      <c r="D7" s="73" t="s">
        <v>3</v>
      </c>
      <c r="E7" s="75" t="s">
        <v>6</v>
      </c>
      <c r="F7" s="76"/>
      <c r="G7" s="75" t="s">
        <v>7</v>
      </c>
      <c r="H7" s="76"/>
      <c r="I7" s="75" t="s">
        <v>8</v>
      </c>
      <c r="J7" s="76"/>
      <c r="K7" s="75" t="s">
        <v>9</v>
      </c>
      <c r="L7" s="76"/>
      <c r="M7" s="75" t="s">
        <v>10</v>
      </c>
      <c r="N7" s="76"/>
      <c r="O7" s="75" t="s">
        <v>11</v>
      </c>
      <c r="P7" s="76"/>
      <c r="Q7" s="75" t="s">
        <v>12</v>
      </c>
      <c r="R7" s="76"/>
      <c r="S7" s="75" t="s">
        <v>13</v>
      </c>
      <c r="T7" s="76"/>
      <c r="U7" s="75" t="s">
        <v>14</v>
      </c>
      <c r="V7" s="76"/>
      <c r="W7" s="75" t="s">
        <v>15</v>
      </c>
      <c r="X7" s="76"/>
      <c r="Y7" s="75" t="s">
        <v>16</v>
      </c>
      <c r="Z7" s="76"/>
      <c r="AA7" s="75" t="s">
        <v>17</v>
      </c>
      <c r="AB7" s="76"/>
    </row>
    <row r="8" spans="1:28" ht="30" customHeight="1" thickBot="1" x14ac:dyDescent="0.3">
      <c r="A8" s="74"/>
      <c r="B8" s="74"/>
      <c r="C8" s="74"/>
      <c r="D8" s="74"/>
      <c r="E8" s="69" t="s">
        <v>4</v>
      </c>
      <c r="F8" s="69" t="s">
        <v>5</v>
      </c>
      <c r="G8" s="69" t="s">
        <v>4</v>
      </c>
      <c r="H8" s="69" t="s">
        <v>5</v>
      </c>
      <c r="I8" s="69" t="s">
        <v>4</v>
      </c>
      <c r="J8" s="69" t="s">
        <v>5</v>
      </c>
      <c r="K8" s="69" t="s">
        <v>4</v>
      </c>
      <c r="L8" s="69" t="s">
        <v>5</v>
      </c>
      <c r="M8" s="69" t="s">
        <v>4</v>
      </c>
      <c r="N8" s="69" t="s">
        <v>5</v>
      </c>
      <c r="O8" s="69" t="s">
        <v>4</v>
      </c>
      <c r="P8" s="69" t="s">
        <v>5</v>
      </c>
      <c r="Q8" s="69" t="s">
        <v>4</v>
      </c>
      <c r="R8" s="69" t="s">
        <v>5</v>
      </c>
      <c r="S8" s="69" t="s">
        <v>4</v>
      </c>
      <c r="T8" s="69" t="s">
        <v>5</v>
      </c>
      <c r="U8" s="69" t="s">
        <v>4</v>
      </c>
      <c r="V8" s="69" t="s">
        <v>5</v>
      </c>
      <c r="W8" s="69" t="s">
        <v>4</v>
      </c>
      <c r="X8" s="69" t="s">
        <v>5</v>
      </c>
      <c r="Y8" s="69" t="s">
        <v>4</v>
      </c>
      <c r="Z8" s="69" t="s">
        <v>5</v>
      </c>
      <c r="AA8" s="69" t="s">
        <v>4</v>
      </c>
      <c r="AB8" s="69" t="s">
        <v>5</v>
      </c>
    </row>
    <row r="9" spans="1:28" s="18" customFormat="1" ht="54.75" thickBot="1" x14ac:dyDescent="0.25">
      <c r="A9" s="34" t="s">
        <v>22</v>
      </c>
      <c r="B9" s="35" t="s">
        <v>19</v>
      </c>
      <c r="C9" s="36">
        <f>+E9+G9+I9+K9+M9+O9+Q9+S9+U9+W9+Y9+AA9</f>
        <v>44</v>
      </c>
      <c r="D9" s="37">
        <f>+F9+H9+J9+L9+N9+P9+R9+T9+V9+X9+Z9+AB9</f>
        <v>9152896</v>
      </c>
      <c r="E9" s="38">
        <f>SUM(E10:E13)</f>
        <v>0</v>
      </c>
      <c r="F9" s="57">
        <f t="shared" ref="F9:AB9" si="0">SUM(F10:F13)</f>
        <v>624096</v>
      </c>
      <c r="G9" s="38">
        <f t="shared" si="0"/>
        <v>1</v>
      </c>
      <c r="H9" s="57">
        <f t="shared" si="0"/>
        <v>653096</v>
      </c>
      <c r="I9" s="38">
        <f t="shared" si="0"/>
        <v>7</v>
      </c>
      <c r="J9" s="57">
        <f t="shared" si="0"/>
        <v>782615</v>
      </c>
      <c r="K9" s="38">
        <f t="shared" si="0"/>
        <v>0</v>
      </c>
      <c r="L9" s="57">
        <f t="shared" si="0"/>
        <v>653096</v>
      </c>
      <c r="M9" s="38">
        <f t="shared" si="0"/>
        <v>10</v>
      </c>
      <c r="N9" s="57">
        <f t="shared" si="0"/>
        <v>634096</v>
      </c>
      <c r="O9" s="38">
        <f t="shared" si="0"/>
        <v>12</v>
      </c>
      <c r="P9" s="57">
        <f t="shared" si="0"/>
        <v>624096</v>
      </c>
      <c r="Q9" s="38">
        <f t="shared" si="0"/>
        <v>0</v>
      </c>
      <c r="R9" s="57">
        <f t="shared" si="0"/>
        <v>669599</v>
      </c>
      <c r="S9" s="38">
        <f t="shared" si="0"/>
        <v>0</v>
      </c>
      <c r="T9" s="57">
        <f t="shared" si="0"/>
        <v>633392</v>
      </c>
      <c r="U9" s="38">
        <f t="shared" si="0"/>
        <v>7</v>
      </c>
      <c r="V9" s="57">
        <f t="shared" si="0"/>
        <v>686096</v>
      </c>
      <c r="W9" s="38">
        <f t="shared" si="0"/>
        <v>0</v>
      </c>
      <c r="X9" s="57">
        <f t="shared" si="0"/>
        <v>619096</v>
      </c>
      <c r="Y9" s="38">
        <f t="shared" si="0"/>
        <v>6</v>
      </c>
      <c r="Z9" s="57">
        <f t="shared" si="0"/>
        <v>632096</v>
      </c>
      <c r="AA9" s="38">
        <f t="shared" si="0"/>
        <v>1</v>
      </c>
      <c r="AB9" s="67">
        <f t="shared" si="0"/>
        <v>1941522</v>
      </c>
    </row>
    <row r="10" spans="1:28" s="8" customFormat="1" ht="27" x14ac:dyDescent="0.2">
      <c r="A10" s="11" t="s">
        <v>25</v>
      </c>
      <c r="B10" s="29" t="s">
        <v>42</v>
      </c>
      <c r="C10" s="12">
        <f>+E10+G10+I10+K10+M10+O10+Q10+S10+U10+W10+Y10+AA10</f>
        <v>35</v>
      </c>
      <c r="D10" s="16">
        <f t="shared" ref="D10:D28" si="1">+F10+H10+J10+L10+N10+P10+R10+T10+V10+X10+Z10+AB10</f>
        <v>0</v>
      </c>
      <c r="E10" s="9">
        <v>0</v>
      </c>
      <c r="F10" s="7"/>
      <c r="G10" s="9">
        <v>0</v>
      </c>
      <c r="H10" s="7"/>
      <c r="I10" s="9">
        <v>5</v>
      </c>
      <c r="J10" s="7"/>
      <c r="K10" s="9">
        <v>0</v>
      </c>
      <c r="L10" s="7"/>
      <c r="M10" s="9">
        <v>10</v>
      </c>
      <c r="N10" s="7"/>
      <c r="O10" s="9">
        <v>10</v>
      </c>
      <c r="P10" s="7"/>
      <c r="Q10" s="9">
        <v>0</v>
      </c>
      <c r="R10" s="7"/>
      <c r="S10" s="9">
        <v>0</v>
      </c>
      <c r="T10" s="7"/>
      <c r="U10" s="9">
        <v>5</v>
      </c>
      <c r="V10" s="7"/>
      <c r="W10" s="9">
        <v>0</v>
      </c>
      <c r="X10" s="7"/>
      <c r="Y10" s="9">
        <v>5</v>
      </c>
      <c r="Z10" s="7"/>
      <c r="AA10" s="9">
        <v>0</v>
      </c>
      <c r="AB10" s="7"/>
    </row>
    <row r="11" spans="1:28" s="8" customFormat="1" ht="40.5" x14ac:dyDescent="0.2">
      <c r="A11" s="11" t="s">
        <v>26</v>
      </c>
      <c r="B11" s="29" t="s">
        <v>43</v>
      </c>
      <c r="C11" s="12">
        <f t="shared" ref="C11:C13" si="2">+E11+G11+I11+K11+M11+O11+Q11+S11+U11+W11+Y11+AA11</f>
        <v>4</v>
      </c>
      <c r="D11" s="16">
        <f t="shared" si="1"/>
        <v>0</v>
      </c>
      <c r="E11" s="9">
        <v>0</v>
      </c>
      <c r="F11" s="7"/>
      <c r="G11" s="9">
        <v>0</v>
      </c>
      <c r="H11" s="7"/>
      <c r="I11" s="9">
        <v>1</v>
      </c>
      <c r="J11" s="7"/>
      <c r="K11" s="9">
        <v>0</v>
      </c>
      <c r="L11" s="7"/>
      <c r="M11" s="9">
        <v>0</v>
      </c>
      <c r="N11" s="7"/>
      <c r="O11" s="9">
        <v>1</v>
      </c>
      <c r="P11" s="7"/>
      <c r="Q11" s="9">
        <v>0</v>
      </c>
      <c r="R11" s="7"/>
      <c r="S11" s="9">
        <v>0</v>
      </c>
      <c r="T11" s="7"/>
      <c r="U11" s="9">
        <v>1</v>
      </c>
      <c r="V11" s="7"/>
      <c r="W11" s="9">
        <v>0</v>
      </c>
      <c r="X11" s="7"/>
      <c r="Y11" s="9">
        <v>1</v>
      </c>
      <c r="Z11" s="7"/>
      <c r="AA11" s="9">
        <v>0</v>
      </c>
      <c r="AB11" s="7"/>
    </row>
    <row r="12" spans="1:28" s="8" customFormat="1" ht="40.5" x14ac:dyDescent="0.2">
      <c r="A12" s="11" t="s">
        <v>27</v>
      </c>
      <c r="B12" s="29" t="s">
        <v>44</v>
      </c>
      <c r="C12" s="12">
        <f t="shared" si="2"/>
        <v>4</v>
      </c>
      <c r="D12" s="16">
        <f t="shared" si="1"/>
        <v>9152896</v>
      </c>
      <c r="E12" s="9">
        <v>0</v>
      </c>
      <c r="F12" s="7">
        <f>'[1]Gestión Administrativa'!$E$41</f>
        <v>624096</v>
      </c>
      <c r="G12" s="9">
        <v>0</v>
      </c>
      <c r="H12" s="7">
        <f>'[1]Gestión Administrativa'!$F$41</f>
        <v>653096</v>
      </c>
      <c r="I12" s="9">
        <v>1</v>
      </c>
      <c r="J12" s="7">
        <f>'[1]Gestión Administrativa'!$G$41</f>
        <v>782615</v>
      </c>
      <c r="K12" s="9">
        <v>0</v>
      </c>
      <c r="L12" s="7">
        <f>'[1]Gestión Administrativa'!$H$41</f>
        <v>653096</v>
      </c>
      <c r="M12" s="9">
        <v>0</v>
      </c>
      <c r="N12" s="7">
        <f>'[1]Gestión Administrativa'!$I$41</f>
        <v>634096</v>
      </c>
      <c r="O12" s="9">
        <v>1</v>
      </c>
      <c r="P12" s="7">
        <f>'[1]Gestión Administrativa'!$J$41</f>
        <v>624096</v>
      </c>
      <c r="Q12" s="9">
        <v>0</v>
      </c>
      <c r="R12" s="7">
        <f>'[1]Gestión Administrativa'!$K$41</f>
        <v>669599</v>
      </c>
      <c r="S12" s="9">
        <v>0</v>
      </c>
      <c r="T12" s="7">
        <f>'[1]Gestión Administrativa'!$L$41</f>
        <v>633392</v>
      </c>
      <c r="U12" s="9">
        <v>1</v>
      </c>
      <c r="V12" s="7">
        <f>'[1]Gestión Administrativa'!$M$41</f>
        <v>686096</v>
      </c>
      <c r="W12" s="9">
        <v>0</v>
      </c>
      <c r="X12" s="7">
        <f>'[1]Gestión Administrativa'!$N$41</f>
        <v>619096</v>
      </c>
      <c r="Y12" s="9">
        <v>0</v>
      </c>
      <c r="Z12" s="7">
        <f>'[1]Gestión Administrativa'!$O$41</f>
        <v>632096</v>
      </c>
      <c r="AA12" s="9">
        <v>1</v>
      </c>
      <c r="AB12" s="7">
        <f>'[1]Gestión Administrativa'!$P$41</f>
        <v>1941522</v>
      </c>
    </row>
    <row r="13" spans="1:28" s="8" customFormat="1" ht="41.25" thickBot="1" x14ac:dyDescent="0.25">
      <c r="A13" s="19" t="s">
        <v>28</v>
      </c>
      <c r="B13" s="40" t="s">
        <v>45</v>
      </c>
      <c r="C13" s="22">
        <f t="shared" si="2"/>
        <v>1</v>
      </c>
      <c r="D13" s="41">
        <f t="shared" si="1"/>
        <v>0</v>
      </c>
      <c r="E13" s="23">
        <v>0</v>
      </c>
      <c r="F13" s="42"/>
      <c r="G13" s="23">
        <v>1</v>
      </c>
      <c r="H13" s="42"/>
      <c r="I13" s="23">
        <v>0</v>
      </c>
      <c r="J13" s="42"/>
      <c r="K13" s="23">
        <v>0</v>
      </c>
      <c r="L13" s="42"/>
      <c r="M13" s="23">
        <v>0</v>
      </c>
      <c r="N13" s="42"/>
      <c r="O13" s="23">
        <v>0</v>
      </c>
      <c r="P13" s="42"/>
      <c r="Q13" s="23">
        <v>0</v>
      </c>
      <c r="R13" s="42"/>
      <c r="S13" s="23">
        <v>0</v>
      </c>
      <c r="T13" s="42"/>
      <c r="U13" s="23">
        <v>0</v>
      </c>
      <c r="V13" s="42"/>
      <c r="W13" s="23">
        <v>0</v>
      </c>
      <c r="X13" s="42"/>
      <c r="Y13" s="23">
        <v>0</v>
      </c>
      <c r="Z13" s="42"/>
      <c r="AA13" s="23">
        <v>0</v>
      </c>
      <c r="AB13" s="42"/>
    </row>
    <row r="14" spans="1:28" s="17" customFormat="1" ht="48" thickBot="1" x14ac:dyDescent="0.3">
      <c r="A14" s="39" t="s">
        <v>29</v>
      </c>
      <c r="B14" s="43" t="s">
        <v>46</v>
      </c>
      <c r="C14" s="36">
        <f t="shared" ref="C14:C28" si="3">+E14+G14+I14+K14+M14+O14+Q14+S14+U14+W14+Y14+AA14</f>
        <v>24</v>
      </c>
      <c r="D14" s="37">
        <f t="shared" si="1"/>
        <v>214120</v>
      </c>
      <c r="E14" s="38">
        <f>E15+E16</f>
        <v>0</v>
      </c>
      <c r="F14" s="57">
        <f t="shared" ref="F14:AB14" si="4">F15+F16</f>
        <v>0</v>
      </c>
      <c r="G14" s="38">
        <f t="shared" si="4"/>
        <v>0</v>
      </c>
      <c r="H14" s="57">
        <f t="shared" si="4"/>
        <v>43120</v>
      </c>
      <c r="I14" s="38">
        <f t="shared" si="4"/>
        <v>6</v>
      </c>
      <c r="J14" s="57">
        <f t="shared" si="4"/>
        <v>13000</v>
      </c>
      <c r="K14" s="38">
        <f t="shared" si="4"/>
        <v>0</v>
      </c>
      <c r="L14" s="57">
        <f t="shared" si="4"/>
        <v>21000</v>
      </c>
      <c r="M14" s="38">
        <f t="shared" si="4"/>
        <v>0</v>
      </c>
      <c r="N14" s="57">
        <f t="shared" si="4"/>
        <v>10000</v>
      </c>
      <c r="O14" s="38">
        <f t="shared" si="4"/>
        <v>6</v>
      </c>
      <c r="P14" s="57">
        <f t="shared" si="4"/>
        <v>50000</v>
      </c>
      <c r="Q14" s="38">
        <f t="shared" si="4"/>
        <v>0</v>
      </c>
      <c r="R14" s="57">
        <f t="shared" si="4"/>
        <v>10000</v>
      </c>
      <c r="S14" s="38">
        <f t="shared" si="4"/>
        <v>0</v>
      </c>
      <c r="T14" s="57">
        <f t="shared" si="4"/>
        <v>5000</v>
      </c>
      <c r="U14" s="38">
        <f t="shared" si="4"/>
        <v>6</v>
      </c>
      <c r="V14" s="57">
        <f t="shared" si="4"/>
        <v>40000</v>
      </c>
      <c r="W14" s="38">
        <f t="shared" si="4"/>
        <v>0</v>
      </c>
      <c r="X14" s="57">
        <f t="shared" si="4"/>
        <v>17000</v>
      </c>
      <c r="Y14" s="38">
        <f t="shared" si="4"/>
        <v>5</v>
      </c>
      <c r="Z14" s="57">
        <f t="shared" si="4"/>
        <v>5000</v>
      </c>
      <c r="AA14" s="38">
        <f t="shared" si="4"/>
        <v>1</v>
      </c>
      <c r="AB14" s="67">
        <f t="shared" si="4"/>
        <v>0</v>
      </c>
    </row>
    <row r="15" spans="1:28" ht="47.25" x14ac:dyDescent="0.25">
      <c r="A15" s="20" t="s">
        <v>30</v>
      </c>
      <c r="B15" s="31" t="s">
        <v>47</v>
      </c>
      <c r="C15" s="12">
        <f t="shared" si="3"/>
        <v>20</v>
      </c>
      <c r="D15" s="16">
        <f t="shared" si="1"/>
        <v>214120</v>
      </c>
      <c r="E15" s="9">
        <v>0</v>
      </c>
      <c r="F15" s="58">
        <f>'[1]Planeación '!$D$8</f>
        <v>0</v>
      </c>
      <c r="G15" s="25">
        <v>0</v>
      </c>
      <c r="H15" s="58">
        <f>'[1]Planeación '!$E$8</f>
        <v>43120</v>
      </c>
      <c r="I15" s="25">
        <v>5</v>
      </c>
      <c r="J15" s="58">
        <f>'[1]Planeación '!$F$8</f>
        <v>13000</v>
      </c>
      <c r="K15" s="25">
        <v>0</v>
      </c>
      <c r="L15" s="58">
        <f>'[1]Planeación '!$G$8</f>
        <v>21000</v>
      </c>
      <c r="M15" s="25">
        <v>0</v>
      </c>
      <c r="N15" s="63">
        <f>'[1]Planeación '!$H$8</f>
        <v>10000</v>
      </c>
      <c r="O15" s="25">
        <v>5</v>
      </c>
      <c r="P15" s="58">
        <f>'[1]Planeación '!$I$8</f>
        <v>50000</v>
      </c>
      <c r="Q15" s="25">
        <v>0</v>
      </c>
      <c r="R15" s="63">
        <f>'[1]Planeación '!$J$8</f>
        <v>10000</v>
      </c>
      <c r="S15" s="25">
        <v>0</v>
      </c>
      <c r="T15" s="58">
        <f>'[1]Planeación '!$K$8</f>
        <v>5000</v>
      </c>
      <c r="U15" s="25">
        <v>5</v>
      </c>
      <c r="V15" s="63">
        <f>'[1]Planeación '!$L$8</f>
        <v>40000</v>
      </c>
      <c r="W15" s="25">
        <v>0</v>
      </c>
      <c r="X15" s="58">
        <f>'[1]Planeación '!$M$8</f>
        <v>17000</v>
      </c>
      <c r="Y15" s="25">
        <v>5</v>
      </c>
      <c r="Z15" s="63">
        <f>'[1]Planeación '!$N$8</f>
        <v>5000</v>
      </c>
      <c r="AA15" s="25">
        <v>0</v>
      </c>
      <c r="AB15" s="58">
        <f>'[1]Planeación '!$O$8</f>
        <v>0</v>
      </c>
    </row>
    <row r="16" spans="1:28" ht="48" thickBot="1" x14ac:dyDescent="0.3">
      <c r="A16" s="21" t="s">
        <v>31</v>
      </c>
      <c r="B16" s="44" t="s">
        <v>48</v>
      </c>
      <c r="C16" s="22">
        <f t="shared" si="3"/>
        <v>4</v>
      </c>
      <c r="D16" s="41">
        <f t="shared" si="1"/>
        <v>0</v>
      </c>
      <c r="E16" s="23">
        <v>0</v>
      </c>
      <c r="F16" s="59"/>
      <c r="G16" s="24">
        <v>0</v>
      </c>
      <c r="H16" s="59"/>
      <c r="I16" s="24">
        <v>1</v>
      </c>
      <c r="J16" s="59"/>
      <c r="K16" s="24">
        <v>0</v>
      </c>
      <c r="L16" s="59"/>
      <c r="M16" s="24">
        <v>0</v>
      </c>
      <c r="N16" s="64"/>
      <c r="O16" s="24">
        <v>1</v>
      </c>
      <c r="P16" s="59"/>
      <c r="Q16" s="24">
        <v>0</v>
      </c>
      <c r="R16" s="64"/>
      <c r="S16" s="24">
        <v>0</v>
      </c>
      <c r="T16" s="59"/>
      <c r="U16" s="24">
        <v>1</v>
      </c>
      <c r="V16" s="64"/>
      <c r="W16" s="24">
        <v>0</v>
      </c>
      <c r="X16" s="59"/>
      <c r="Y16" s="24">
        <v>0</v>
      </c>
      <c r="Z16" s="64"/>
      <c r="AA16" s="24">
        <v>1</v>
      </c>
      <c r="AB16" s="59"/>
    </row>
    <row r="17" spans="1:28" s="17" customFormat="1" ht="48" thickBot="1" x14ac:dyDescent="0.3">
      <c r="A17" s="39" t="s">
        <v>23</v>
      </c>
      <c r="B17" s="43" t="s">
        <v>49</v>
      </c>
      <c r="C17" s="36">
        <f t="shared" si="3"/>
        <v>10</v>
      </c>
      <c r="D17" s="37">
        <f t="shared" si="1"/>
        <v>157900</v>
      </c>
      <c r="E17" s="38">
        <f>E18+E19+E20</f>
        <v>0</v>
      </c>
      <c r="F17" s="57">
        <f t="shared" ref="F17:AB17" si="5">F18+F19+F20</f>
        <v>5000</v>
      </c>
      <c r="G17" s="38">
        <f t="shared" si="5"/>
        <v>0</v>
      </c>
      <c r="H17" s="57">
        <f t="shared" si="5"/>
        <v>16400</v>
      </c>
      <c r="I17" s="38">
        <f t="shared" si="5"/>
        <v>1</v>
      </c>
      <c r="J17" s="57">
        <f t="shared" si="5"/>
        <v>13000</v>
      </c>
      <c r="K17" s="38">
        <f t="shared" si="5"/>
        <v>0</v>
      </c>
      <c r="L17" s="57">
        <f t="shared" si="5"/>
        <v>11500</v>
      </c>
      <c r="M17" s="38">
        <f t="shared" si="5"/>
        <v>0</v>
      </c>
      <c r="N17" s="57">
        <f t="shared" si="5"/>
        <v>17000</v>
      </c>
      <c r="O17" s="38">
        <f t="shared" si="5"/>
        <v>2</v>
      </c>
      <c r="P17" s="57">
        <f t="shared" si="5"/>
        <v>13000</v>
      </c>
      <c r="Q17" s="38">
        <f t="shared" si="5"/>
        <v>0</v>
      </c>
      <c r="R17" s="57">
        <f t="shared" si="5"/>
        <v>12000</v>
      </c>
      <c r="S17" s="38">
        <f t="shared" si="5"/>
        <v>4</v>
      </c>
      <c r="T17" s="57">
        <f t="shared" si="5"/>
        <v>11000</v>
      </c>
      <c r="U17" s="38">
        <f t="shared" si="5"/>
        <v>2</v>
      </c>
      <c r="V17" s="57">
        <f t="shared" si="5"/>
        <v>14000</v>
      </c>
      <c r="W17" s="38">
        <f t="shared" si="5"/>
        <v>0</v>
      </c>
      <c r="X17" s="57">
        <f t="shared" si="5"/>
        <v>29000</v>
      </c>
      <c r="Y17" s="38">
        <f t="shared" si="5"/>
        <v>1</v>
      </c>
      <c r="Z17" s="57">
        <f t="shared" si="5"/>
        <v>11000</v>
      </c>
      <c r="AA17" s="38">
        <f t="shared" si="5"/>
        <v>0</v>
      </c>
      <c r="AB17" s="67">
        <f t="shared" si="5"/>
        <v>5000</v>
      </c>
    </row>
    <row r="18" spans="1:28" s="2" customFormat="1" ht="47.25" x14ac:dyDescent="0.25">
      <c r="A18" s="20" t="s">
        <v>32</v>
      </c>
      <c r="B18" s="31" t="s">
        <v>49</v>
      </c>
      <c r="C18" s="12">
        <f t="shared" si="3"/>
        <v>4</v>
      </c>
      <c r="D18" s="16">
        <f t="shared" si="1"/>
        <v>0</v>
      </c>
      <c r="E18" s="9">
        <v>0</v>
      </c>
      <c r="F18" s="58"/>
      <c r="G18" s="25">
        <v>0</v>
      </c>
      <c r="H18" s="58"/>
      <c r="I18" s="25">
        <v>0</v>
      </c>
      <c r="J18" s="58"/>
      <c r="K18" s="25">
        <v>0</v>
      </c>
      <c r="L18" s="58"/>
      <c r="M18" s="25">
        <v>0</v>
      </c>
      <c r="N18" s="63"/>
      <c r="O18" s="25">
        <v>0</v>
      </c>
      <c r="P18" s="58"/>
      <c r="Q18" s="25">
        <v>0</v>
      </c>
      <c r="R18" s="63"/>
      <c r="S18" s="25">
        <v>4</v>
      </c>
      <c r="T18" s="58"/>
      <c r="U18" s="25">
        <v>0</v>
      </c>
      <c r="V18" s="63"/>
      <c r="W18" s="25">
        <v>0</v>
      </c>
      <c r="X18" s="58"/>
      <c r="Y18" s="25">
        <v>0</v>
      </c>
      <c r="Z18" s="63"/>
      <c r="AA18" s="25">
        <v>0</v>
      </c>
      <c r="AB18" s="58"/>
    </row>
    <row r="19" spans="1:28" s="2" customFormat="1" ht="47.25" x14ac:dyDescent="0.25">
      <c r="A19" s="15" t="s">
        <v>33</v>
      </c>
      <c r="B19" s="30" t="s">
        <v>50</v>
      </c>
      <c r="C19" s="26">
        <f t="shared" si="3"/>
        <v>2</v>
      </c>
      <c r="D19" s="16">
        <f t="shared" si="1"/>
        <v>0</v>
      </c>
      <c r="E19" s="27">
        <v>0</v>
      </c>
      <c r="F19" s="55"/>
      <c r="G19" s="6">
        <v>0</v>
      </c>
      <c r="H19" s="55"/>
      <c r="I19" s="6">
        <v>0</v>
      </c>
      <c r="J19" s="55"/>
      <c r="K19" s="6">
        <v>0</v>
      </c>
      <c r="L19" s="55"/>
      <c r="M19" s="6">
        <v>0</v>
      </c>
      <c r="N19" s="56"/>
      <c r="O19" s="6">
        <v>1</v>
      </c>
      <c r="P19" s="55"/>
      <c r="Q19" s="6">
        <v>0</v>
      </c>
      <c r="R19" s="56"/>
      <c r="S19" s="6">
        <v>0</v>
      </c>
      <c r="T19" s="55"/>
      <c r="U19" s="6">
        <v>1</v>
      </c>
      <c r="V19" s="56"/>
      <c r="W19" s="6">
        <v>0</v>
      </c>
      <c r="X19" s="55"/>
      <c r="Y19" s="6">
        <v>0</v>
      </c>
      <c r="Z19" s="56"/>
      <c r="AA19" s="6">
        <v>0</v>
      </c>
      <c r="AB19" s="55"/>
    </row>
    <row r="20" spans="1:28" s="2" customFormat="1" ht="32.25" thickBot="1" x14ac:dyDescent="0.3">
      <c r="A20" s="21" t="s">
        <v>34</v>
      </c>
      <c r="B20" s="44" t="s">
        <v>51</v>
      </c>
      <c r="C20" s="45">
        <f t="shared" si="3"/>
        <v>4</v>
      </c>
      <c r="D20" s="41">
        <f t="shared" si="1"/>
        <v>157900</v>
      </c>
      <c r="E20" s="46">
        <v>0</v>
      </c>
      <c r="F20" s="59">
        <f>'[1]Extensión y Vinculaci'!$D$9</f>
        <v>5000</v>
      </c>
      <c r="G20" s="24">
        <v>0</v>
      </c>
      <c r="H20" s="59">
        <f>'[1]Extensión y Vinculaci'!$E$9</f>
        <v>16400</v>
      </c>
      <c r="I20" s="24">
        <v>1</v>
      </c>
      <c r="J20" s="59">
        <f>'[1]Extensión y Vinculaci'!$F$9</f>
        <v>13000</v>
      </c>
      <c r="K20" s="24">
        <v>0</v>
      </c>
      <c r="L20" s="59">
        <f>'[1]Extensión y Vinculaci'!$G$9</f>
        <v>11500</v>
      </c>
      <c r="M20" s="24">
        <v>0</v>
      </c>
      <c r="N20" s="64">
        <f>'[1]Extensión y Vinculaci'!$H$9</f>
        <v>17000</v>
      </c>
      <c r="O20" s="24">
        <v>1</v>
      </c>
      <c r="P20" s="59">
        <f>'[1]Extensión y Vinculaci'!$I$9</f>
        <v>13000</v>
      </c>
      <c r="Q20" s="24">
        <v>0</v>
      </c>
      <c r="R20" s="64">
        <f>'[1]Extensión y Vinculaci'!$J$9</f>
        <v>12000</v>
      </c>
      <c r="S20" s="24">
        <v>0</v>
      </c>
      <c r="T20" s="59">
        <f>'[1]Extensión y Vinculaci'!$K$9</f>
        <v>11000</v>
      </c>
      <c r="U20" s="24">
        <v>1</v>
      </c>
      <c r="V20" s="64">
        <f>'[1]Extensión y Vinculaci'!$L$9</f>
        <v>14000</v>
      </c>
      <c r="W20" s="24">
        <v>0</v>
      </c>
      <c r="X20" s="59">
        <f>'[1]Extensión y Vinculaci'!$M$9</f>
        <v>29000</v>
      </c>
      <c r="Y20" s="24">
        <v>1</v>
      </c>
      <c r="Z20" s="64">
        <f>'[1]Extensión y Vinculaci'!$N$9</f>
        <v>11000</v>
      </c>
      <c r="AA20" s="24">
        <v>0</v>
      </c>
      <c r="AB20" s="59">
        <f>'[1]Extensión y Vinculaci'!$O$9</f>
        <v>5000</v>
      </c>
    </row>
    <row r="21" spans="1:28" s="17" customFormat="1" ht="48" thickBot="1" x14ac:dyDescent="0.3">
      <c r="A21" s="47" t="s">
        <v>24</v>
      </c>
      <c r="B21" s="48" t="s">
        <v>52</v>
      </c>
      <c r="C21" s="36">
        <f t="shared" si="3"/>
        <v>4</v>
      </c>
      <c r="D21" s="37">
        <f t="shared" si="1"/>
        <v>20000</v>
      </c>
      <c r="E21" s="38">
        <f t="shared" ref="E21:AB21" si="6">E22</f>
        <v>0</v>
      </c>
      <c r="F21" s="57">
        <f t="shared" si="6"/>
        <v>0</v>
      </c>
      <c r="G21" s="38">
        <f t="shared" si="6"/>
        <v>0</v>
      </c>
      <c r="H21" s="57">
        <f t="shared" si="6"/>
        <v>5000</v>
      </c>
      <c r="I21" s="38">
        <f t="shared" si="6"/>
        <v>1</v>
      </c>
      <c r="J21" s="57">
        <f t="shared" si="6"/>
        <v>5000</v>
      </c>
      <c r="K21" s="38">
        <f t="shared" si="6"/>
        <v>0</v>
      </c>
      <c r="L21" s="57">
        <f t="shared" si="6"/>
        <v>0</v>
      </c>
      <c r="M21" s="38">
        <f t="shared" si="6"/>
        <v>1</v>
      </c>
      <c r="N21" s="57">
        <f t="shared" si="6"/>
        <v>0</v>
      </c>
      <c r="O21" s="38">
        <f t="shared" si="6"/>
        <v>0</v>
      </c>
      <c r="P21" s="57">
        <f t="shared" si="6"/>
        <v>0</v>
      </c>
      <c r="Q21" s="38">
        <f t="shared" si="6"/>
        <v>0</v>
      </c>
      <c r="R21" s="57">
        <f t="shared" si="6"/>
        <v>5000</v>
      </c>
      <c r="S21" s="38">
        <f t="shared" si="6"/>
        <v>1</v>
      </c>
      <c r="T21" s="57">
        <f t="shared" si="6"/>
        <v>5000</v>
      </c>
      <c r="U21" s="38">
        <f t="shared" si="6"/>
        <v>0</v>
      </c>
      <c r="V21" s="57">
        <f t="shared" si="6"/>
        <v>0</v>
      </c>
      <c r="W21" s="38">
        <f t="shared" si="6"/>
        <v>0</v>
      </c>
      <c r="X21" s="57">
        <f t="shared" si="6"/>
        <v>0</v>
      </c>
      <c r="Y21" s="38">
        <f t="shared" si="6"/>
        <v>1</v>
      </c>
      <c r="Z21" s="57">
        <f t="shared" si="6"/>
        <v>0</v>
      </c>
      <c r="AA21" s="38">
        <f t="shared" si="6"/>
        <v>0</v>
      </c>
      <c r="AB21" s="67">
        <f t="shared" si="6"/>
        <v>0</v>
      </c>
    </row>
    <row r="22" spans="1:28" ht="48" thickBot="1" x14ac:dyDescent="0.3">
      <c r="A22" s="49" t="s">
        <v>35</v>
      </c>
      <c r="B22" s="50" t="s">
        <v>52</v>
      </c>
      <c r="C22" s="22">
        <f>+E22+G22+I22+K22+M22+O22+Q22+S22+U22+W22+Y22+AA22</f>
        <v>4</v>
      </c>
      <c r="D22" s="41">
        <f>+F22+H22+J22+L22+N22+P22+R22+T22+V22+X22+Z22+AB22</f>
        <v>20000</v>
      </c>
      <c r="E22" s="23">
        <f>SUM(E23:E27)</f>
        <v>0</v>
      </c>
      <c r="F22" s="60">
        <f>'[1]Investigación '!$D$5</f>
        <v>0</v>
      </c>
      <c r="G22" s="51">
        <v>0</v>
      </c>
      <c r="H22" s="60">
        <f>'[1]Investigación '!$E$5</f>
        <v>5000</v>
      </c>
      <c r="I22" s="51">
        <v>1</v>
      </c>
      <c r="J22" s="60">
        <f>'[1]Investigación '!$F$5</f>
        <v>5000</v>
      </c>
      <c r="K22" s="51">
        <v>0</v>
      </c>
      <c r="L22" s="60">
        <f>'[1]Investigación '!$G$5</f>
        <v>0</v>
      </c>
      <c r="M22" s="51">
        <v>1</v>
      </c>
      <c r="N22" s="65">
        <f>'[1]Investigación '!$H$5</f>
        <v>0</v>
      </c>
      <c r="O22" s="51">
        <v>0</v>
      </c>
      <c r="P22" s="60">
        <f>'[1]Investigación '!$I$5</f>
        <v>0</v>
      </c>
      <c r="Q22" s="51">
        <v>0</v>
      </c>
      <c r="R22" s="65">
        <f>'[1]Investigación '!$J$5</f>
        <v>5000</v>
      </c>
      <c r="S22" s="51">
        <v>1</v>
      </c>
      <c r="T22" s="60">
        <f>'[1]Investigación '!$K$5</f>
        <v>5000</v>
      </c>
      <c r="U22" s="51">
        <v>0</v>
      </c>
      <c r="V22" s="65">
        <f>'[1]Investigación '!$L$5</f>
        <v>0</v>
      </c>
      <c r="W22" s="51">
        <v>0</v>
      </c>
      <c r="X22" s="60">
        <f>'[1]Investigación '!$M$5</f>
        <v>0</v>
      </c>
      <c r="Y22" s="51">
        <v>1</v>
      </c>
      <c r="Z22" s="65">
        <f>'[1]Investigación '!$N$5</f>
        <v>0</v>
      </c>
      <c r="AA22" s="51">
        <v>0</v>
      </c>
      <c r="AB22" s="60">
        <f>'[1]Investigación '!$O$5</f>
        <v>0</v>
      </c>
    </row>
    <row r="23" spans="1:28" s="17" customFormat="1" ht="63.75" thickBot="1" x14ac:dyDescent="0.3">
      <c r="A23" s="47" t="s">
        <v>21</v>
      </c>
      <c r="B23" s="48" t="s">
        <v>53</v>
      </c>
      <c r="C23" s="36">
        <f>+E23+G23+I23+K23+M23+O23+Q23+S23+U23+W23+Y23+AA23</f>
        <v>121</v>
      </c>
      <c r="D23" s="37">
        <f>+F23+H23+J23+L23+N23+P23+R23+T23+V23+X23+Z23+AB23</f>
        <v>2155036</v>
      </c>
      <c r="E23" s="38">
        <f>SUM(E24:E28)</f>
        <v>0</v>
      </c>
      <c r="F23" s="57">
        <f t="shared" ref="F23:AB23" si="7">SUM(F24:F28)</f>
        <v>141715</v>
      </c>
      <c r="G23" s="38">
        <f t="shared" si="7"/>
        <v>6</v>
      </c>
      <c r="H23" s="57">
        <f t="shared" si="7"/>
        <v>141715</v>
      </c>
      <c r="I23" s="38">
        <f t="shared" si="7"/>
        <v>20</v>
      </c>
      <c r="J23" s="57">
        <f t="shared" si="7"/>
        <v>163900</v>
      </c>
      <c r="K23" s="38">
        <f t="shared" si="7"/>
        <v>0</v>
      </c>
      <c r="L23" s="57">
        <f t="shared" si="7"/>
        <v>163900</v>
      </c>
      <c r="M23" s="38">
        <f t="shared" si="7"/>
        <v>6</v>
      </c>
      <c r="N23" s="57">
        <f t="shared" si="7"/>
        <v>163900</v>
      </c>
      <c r="O23" s="38">
        <f t="shared" si="7"/>
        <v>28</v>
      </c>
      <c r="P23" s="57">
        <f t="shared" si="7"/>
        <v>163900</v>
      </c>
      <c r="Q23" s="38">
        <f t="shared" si="7"/>
        <v>0</v>
      </c>
      <c r="R23" s="57">
        <f t="shared" si="7"/>
        <v>163900</v>
      </c>
      <c r="S23" s="38">
        <f t="shared" si="7"/>
        <v>8</v>
      </c>
      <c r="T23" s="57">
        <f t="shared" si="7"/>
        <v>230455</v>
      </c>
      <c r="U23" s="38">
        <f t="shared" si="7"/>
        <v>23</v>
      </c>
      <c r="V23" s="57">
        <f t="shared" si="7"/>
        <v>230455</v>
      </c>
      <c r="W23" s="38">
        <f t="shared" si="7"/>
        <v>0</v>
      </c>
      <c r="X23" s="57">
        <f t="shared" si="7"/>
        <v>230455</v>
      </c>
      <c r="Y23" s="38">
        <f t="shared" si="7"/>
        <v>6</v>
      </c>
      <c r="Z23" s="57">
        <f t="shared" si="7"/>
        <v>230455</v>
      </c>
      <c r="AA23" s="38">
        <f t="shared" si="7"/>
        <v>24</v>
      </c>
      <c r="AB23" s="67">
        <f t="shared" si="7"/>
        <v>130286</v>
      </c>
    </row>
    <row r="24" spans="1:28" ht="47.25" x14ac:dyDescent="0.25">
      <c r="A24" s="20" t="s">
        <v>36</v>
      </c>
      <c r="B24" s="31" t="s">
        <v>54</v>
      </c>
      <c r="C24" s="12">
        <f t="shared" si="3"/>
        <v>60</v>
      </c>
      <c r="D24" s="16">
        <f t="shared" si="1"/>
        <v>0</v>
      </c>
      <c r="E24" s="9">
        <v>0</v>
      </c>
      <c r="F24" s="58"/>
      <c r="G24" s="25">
        <v>0</v>
      </c>
      <c r="H24" s="58"/>
      <c r="I24" s="25">
        <v>15</v>
      </c>
      <c r="J24" s="58"/>
      <c r="K24" s="25">
        <v>0</v>
      </c>
      <c r="L24" s="58"/>
      <c r="M24" s="25">
        <v>0</v>
      </c>
      <c r="N24" s="63"/>
      <c r="O24" s="25">
        <v>15</v>
      </c>
      <c r="P24" s="58"/>
      <c r="Q24" s="25">
        <v>0</v>
      </c>
      <c r="R24" s="63"/>
      <c r="S24" s="25">
        <v>0</v>
      </c>
      <c r="T24" s="58"/>
      <c r="U24" s="25">
        <v>15</v>
      </c>
      <c r="V24" s="63"/>
      <c r="W24" s="25">
        <v>0</v>
      </c>
      <c r="X24" s="58"/>
      <c r="Y24" s="25">
        <v>0</v>
      </c>
      <c r="Z24" s="63"/>
      <c r="AA24" s="25">
        <v>15</v>
      </c>
      <c r="AB24" s="58"/>
    </row>
    <row r="25" spans="1:28" ht="78.75" x14ac:dyDescent="0.25">
      <c r="A25" s="15" t="s">
        <v>37</v>
      </c>
      <c r="B25" s="30" t="s">
        <v>53</v>
      </c>
      <c r="C25" s="12">
        <f t="shared" si="3"/>
        <v>15</v>
      </c>
      <c r="D25" s="16">
        <f t="shared" si="1"/>
        <v>0</v>
      </c>
      <c r="E25" s="9">
        <v>0</v>
      </c>
      <c r="F25" s="55"/>
      <c r="G25" s="6">
        <v>0</v>
      </c>
      <c r="H25" s="55"/>
      <c r="I25" s="6">
        <v>0</v>
      </c>
      <c r="J25" s="55"/>
      <c r="K25" s="6">
        <v>0</v>
      </c>
      <c r="L25" s="55"/>
      <c r="M25" s="6">
        <v>0</v>
      </c>
      <c r="N25" s="56"/>
      <c r="O25" s="6">
        <v>8</v>
      </c>
      <c r="P25" s="55"/>
      <c r="Q25" s="6">
        <v>0</v>
      </c>
      <c r="R25" s="56"/>
      <c r="S25" s="6">
        <v>0</v>
      </c>
      <c r="T25" s="55"/>
      <c r="U25" s="6">
        <v>3</v>
      </c>
      <c r="V25" s="56"/>
      <c r="W25" s="6">
        <v>0</v>
      </c>
      <c r="X25" s="55"/>
      <c r="Y25" s="6">
        <v>0</v>
      </c>
      <c r="Z25" s="56"/>
      <c r="AA25" s="6">
        <v>4</v>
      </c>
      <c r="AB25" s="55"/>
    </row>
    <row r="26" spans="1:28" ht="31.5" x14ac:dyDescent="0.25">
      <c r="A26" s="15" t="s">
        <v>38</v>
      </c>
      <c r="B26" s="30" t="s">
        <v>55</v>
      </c>
      <c r="C26" s="12">
        <f t="shared" si="3"/>
        <v>20</v>
      </c>
      <c r="D26" s="16">
        <f t="shared" si="1"/>
        <v>0</v>
      </c>
      <c r="E26" s="9">
        <v>0</v>
      </c>
      <c r="F26" s="55"/>
      <c r="G26" s="6">
        <v>0</v>
      </c>
      <c r="H26" s="55"/>
      <c r="I26" s="6">
        <v>5</v>
      </c>
      <c r="J26" s="55"/>
      <c r="K26" s="6">
        <v>0</v>
      </c>
      <c r="L26" s="55"/>
      <c r="M26" s="6">
        <v>0</v>
      </c>
      <c r="N26" s="56"/>
      <c r="O26" s="6">
        <v>5</v>
      </c>
      <c r="P26" s="55"/>
      <c r="Q26" s="6">
        <v>0</v>
      </c>
      <c r="R26" s="56"/>
      <c r="S26" s="6">
        <v>0</v>
      </c>
      <c r="T26" s="55"/>
      <c r="U26" s="6">
        <v>5</v>
      </c>
      <c r="V26" s="56"/>
      <c r="W26" s="6">
        <v>0</v>
      </c>
      <c r="X26" s="55"/>
      <c r="Y26" s="6">
        <v>0</v>
      </c>
      <c r="Z26" s="56"/>
      <c r="AA26" s="6">
        <v>5</v>
      </c>
      <c r="AB26" s="55"/>
    </row>
    <row r="27" spans="1:28" ht="47.25" x14ac:dyDescent="0.25">
      <c r="A27" s="15" t="s">
        <v>40</v>
      </c>
      <c r="B27" s="30" t="s">
        <v>56</v>
      </c>
      <c r="C27" s="12">
        <f t="shared" ref="C27" si="8">+E27+G27+I27+K27+M27+O27+Q27+S27+U27+W27+Y27+AA27</f>
        <v>2</v>
      </c>
      <c r="D27" s="16">
        <f t="shared" ref="D27" si="9">+F27+H27+J27+L27+N27+P27+R27+T27+V27+X27+Z27+AB27</f>
        <v>0</v>
      </c>
      <c r="E27" s="9">
        <v>0</v>
      </c>
      <c r="F27" s="55"/>
      <c r="G27" s="6">
        <v>0</v>
      </c>
      <c r="H27" s="55"/>
      <c r="I27" s="6">
        <v>0</v>
      </c>
      <c r="J27" s="55"/>
      <c r="K27" s="6">
        <v>0</v>
      </c>
      <c r="L27" s="55"/>
      <c r="M27" s="6">
        <v>0</v>
      </c>
      <c r="N27" s="56"/>
      <c r="O27" s="6">
        <v>0</v>
      </c>
      <c r="P27" s="55"/>
      <c r="Q27" s="6">
        <v>0</v>
      </c>
      <c r="R27" s="56"/>
      <c r="S27" s="6">
        <v>2</v>
      </c>
      <c r="T27" s="55"/>
      <c r="U27" s="6">
        <v>0</v>
      </c>
      <c r="V27" s="56"/>
      <c r="W27" s="6">
        <v>0</v>
      </c>
      <c r="X27" s="55"/>
      <c r="Y27" s="6">
        <v>0</v>
      </c>
      <c r="Z27" s="56"/>
      <c r="AA27" s="6">
        <v>0</v>
      </c>
      <c r="AB27" s="55"/>
    </row>
    <row r="28" spans="1:28" ht="48" thickBot="1" x14ac:dyDescent="0.3">
      <c r="A28" s="21" t="s">
        <v>39</v>
      </c>
      <c r="B28" s="44" t="s">
        <v>53</v>
      </c>
      <c r="C28" s="22">
        <f t="shared" si="3"/>
        <v>24</v>
      </c>
      <c r="D28" s="41">
        <f t="shared" si="1"/>
        <v>2155036</v>
      </c>
      <c r="E28" s="23">
        <v>0</v>
      </c>
      <c r="F28" s="59">
        <f>'[1]Educacíón Superior'!$D$5</f>
        <v>141715</v>
      </c>
      <c r="G28" s="24">
        <v>6</v>
      </c>
      <c r="H28" s="59">
        <f>'[1]Educacíón Superior'!$E$5</f>
        <v>141715</v>
      </c>
      <c r="I28" s="24">
        <v>0</v>
      </c>
      <c r="J28" s="59">
        <f>'[1]Educacíón Superior'!$F$5</f>
        <v>163900</v>
      </c>
      <c r="K28" s="24">
        <v>0</v>
      </c>
      <c r="L28" s="59">
        <f>'[1]Educacíón Superior'!$G$5</f>
        <v>163900</v>
      </c>
      <c r="M28" s="24">
        <v>6</v>
      </c>
      <c r="N28" s="64">
        <f>'[1]Educacíón Superior'!$H$5</f>
        <v>163900</v>
      </c>
      <c r="O28" s="24">
        <v>0</v>
      </c>
      <c r="P28" s="59">
        <f>'[1]Educacíón Superior'!$I$5</f>
        <v>163900</v>
      </c>
      <c r="Q28" s="24">
        <v>0</v>
      </c>
      <c r="R28" s="64">
        <f>'[1]Educacíón Superior'!$J$5</f>
        <v>163900</v>
      </c>
      <c r="S28" s="24">
        <v>6</v>
      </c>
      <c r="T28" s="59">
        <f>'[1]Educacíón Superior'!$K$5</f>
        <v>230455</v>
      </c>
      <c r="U28" s="24">
        <v>0</v>
      </c>
      <c r="V28" s="64">
        <f>'[1]Educacíón Superior'!$L$5</f>
        <v>230455</v>
      </c>
      <c r="W28" s="24">
        <v>0</v>
      </c>
      <c r="X28" s="59">
        <f>'[1]Educacíón Superior'!$M$5</f>
        <v>230455</v>
      </c>
      <c r="Y28" s="24">
        <v>6</v>
      </c>
      <c r="Z28" s="64">
        <f>'[1]Educacíón Superior'!$N$5</f>
        <v>230455</v>
      </c>
      <c r="AA28" s="24">
        <v>0</v>
      </c>
      <c r="AB28" s="59">
        <f>'[1]Educacíón Superior'!$O$5</f>
        <v>130286</v>
      </c>
    </row>
    <row r="29" spans="1:28" s="17" customFormat="1" ht="68.25" thickBot="1" x14ac:dyDescent="0.3">
      <c r="A29" s="34" t="s">
        <v>41</v>
      </c>
      <c r="B29" s="48" t="s">
        <v>19</v>
      </c>
      <c r="C29" s="36">
        <f t="shared" ref="C29" si="10">+E29+G29+I29+K29+M29+O29+Q29+S29+U29+W29+Y29+AA29</f>
        <v>12</v>
      </c>
      <c r="D29" s="37">
        <f t="shared" ref="D29" si="11">+F29+H29+J29+L29+N29+P29+R29+T29+V29+X29+Z29+AB29</f>
        <v>3015024.0002000001</v>
      </c>
      <c r="E29" s="38">
        <v>1</v>
      </c>
      <c r="F29" s="61">
        <f>[1]Hoja2!$D$21</f>
        <v>82194</v>
      </c>
      <c r="G29" s="54">
        <v>1</v>
      </c>
      <c r="H29" s="61">
        <f>[1]Hoja2!$E$21</f>
        <v>268428</v>
      </c>
      <c r="I29" s="54">
        <v>1</v>
      </c>
      <c r="J29" s="61">
        <f>[1]Hoja2!$F$21</f>
        <v>280636</v>
      </c>
      <c r="K29" s="54">
        <v>1</v>
      </c>
      <c r="L29" s="61">
        <f>[1]Hoja2!$G$21</f>
        <v>297855</v>
      </c>
      <c r="M29" s="54">
        <v>1</v>
      </c>
      <c r="N29" s="66">
        <f>[1]Hoja2!$H$21</f>
        <v>195905</v>
      </c>
      <c r="O29" s="54">
        <v>1</v>
      </c>
      <c r="P29" s="61">
        <f>[1]Hoja2!$I$21</f>
        <v>202455</v>
      </c>
      <c r="Q29" s="54">
        <v>1</v>
      </c>
      <c r="R29" s="66">
        <f>[1]Hoja2!$J$21</f>
        <v>339674</v>
      </c>
      <c r="S29" s="54">
        <v>1</v>
      </c>
      <c r="T29" s="61">
        <f>[1]Hoja2!$K$21</f>
        <v>279847</v>
      </c>
      <c r="U29" s="54">
        <v>1</v>
      </c>
      <c r="V29" s="66">
        <f>[1]Hoja2!$L$21</f>
        <v>279077</v>
      </c>
      <c r="W29" s="54">
        <v>1</v>
      </c>
      <c r="X29" s="61">
        <f>[1]Hoja2!$M$21</f>
        <v>346858</v>
      </c>
      <c r="Y29" s="54">
        <v>1</v>
      </c>
      <c r="Z29" s="66">
        <f>[1]Hoja2!$N$21</f>
        <v>289311.00020000001</v>
      </c>
      <c r="AA29" s="54">
        <v>1</v>
      </c>
      <c r="AB29" s="68">
        <f>[1]Hoja2!$O$21</f>
        <v>152784</v>
      </c>
    </row>
    <row r="30" spans="1:28" s="13" customFormat="1" ht="18.75" x14ac:dyDescent="0.25">
      <c r="A30" s="28"/>
      <c r="B30" s="52" t="s">
        <v>18</v>
      </c>
      <c r="C30" s="53">
        <f>C9+C14+C17+C21+C23+C29</f>
        <v>215</v>
      </c>
      <c r="D30" s="16">
        <f>D9+D14+D17+D21+D23+D29</f>
        <v>14714976.0002</v>
      </c>
      <c r="E30" s="53">
        <f>E9+E14+E17+E21+E23+E29</f>
        <v>1</v>
      </c>
      <c r="F30" s="62">
        <f t="shared" ref="F30:AB30" si="12">F9+F14+F17+F21+F23+F29</f>
        <v>853005</v>
      </c>
      <c r="G30" s="53">
        <f t="shared" si="12"/>
        <v>8</v>
      </c>
      <c r="H30" s="62">
        <f t="shared" si="12"/>
        <v>1127759</v>
      </c>
      <c r="I30" s="53">
        <f t="shared" si="12"/>
        <v>36</v>
      </c>
      <c r="J30" s="62">
        <f t="shared" si="12"/>
        <v>1258151</v>
      </c>
      <c r="K30" s="53">
        <f t="shared" si="12"/>
        <v>1</v>
      </c>
      <c r="L30" s="62">
        <f t="shared" si="12"/>
        <v>1147351</v>
      </c>
      <c r="M30" s="53">
        <f t="shared" si="12"/>
        <v>18</v>
      </c>
      <c r="N30" s="62">
        <f t="shared" si="12"/>
        <v>1020901</v>
      </c>
      <c r="O30" s="53">
        <f t="shared" si="12"/>
        <v>49</v>
      </c>
      <c r="P30" s="62">
        <f t="shared" si="12"/>
        <v>1053451</v>
      </c>
      <c r="Q30" s="53">
        <f t="shared" si="12"/>
        <v>1</v>
      </c>
      <c r="R30" s="62">
        <f t="shared" si="12"/>
        <v>1200173</v>
      </c>
      <c r="S30" s="53">
        <f t="shared" si="12"/>
        <v>14</v>
      </c>
      <c r="T30" s="62">
        <f t="shared" si="12"/>
        <v>1164694</v>
      </c>
      <c r="U30" s="53">
        <f t="shared" si="12"/>
        <v>39</v>
      </c>
      <c r="V30" s="62">
        <f t="shared" si="12"/>
        <v>1249628</v>
      </c>
      <c r="W30" s="53">
        <f t="shared" si="12"/>
        <v>1</v>
      </c>
      <c r="X30" s="62">
        <f t="shared" si="12"/>
        <v>1242409</v>
      </c>
      <c r="Y30" s="53">
        <f t="shared" si="12"/>
        <v>20</v>
      </c>
      <c r="Z30" s="62">
        <f t="shared" si="12"/>
        <v>1167862.0002000001</v>
      </c>
      <c r="AA30" s="53">
        <f t="shared" si="12"/>
        <v>27</v>
      </c>
      <c r="AB30" s="62">
        <f t="shared" si="12"/>
        <v>2229592</v>
      </c>
    </row>
    <row r="31" spans="1:28" x14ac:dyDescent="0.25">
      <c r="H31" s="14"/>
      <c r="J31" s="14"/>
      <c r="L31" s="14"/>
      <c r="P31" s="14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7.25" x14ac:dyDescent="0.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x14ac:dyDescent="0.25">
      <c r="A34" s="1"/>
      <c r="B34" s="33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/>
      <c r="B35" s="33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/>
      <c r="B36" s="33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1"/>
      <c r="B37" s="33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1"/>
      <c r="B38" s="33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1"/>
      <c r="B39" s="33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/>
      <c r="B40" s="33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/>
      <c r="B41" s="33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E42" s="1"/>
      <c r="F42" s="1"/>
      <c r="G42" s="1"/>
      <c r="H42" s="1"/>
      <c r="I42" s="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22">
    <mergeCell ref="A33:AB33"/>
    <mergeCell ref="U7:V7"/>
    <mergeCell ref="W7:X7"/>
    <mergeCell ref="Y7:Z7"/>
    <mergeCell ref="AA7:AB7"/>
    <mergeCell ref="Q31:AB31"/>
    <mergeCell ref="A32:AB32"/>
    <mergeCell ref="I7:J7"/>
    <mergeCell ref="K7:L7"/>
    <mergeCell ref="M7:N7"/>
    <mergeCell ref="O7:P7"/>
    <mergeCell ref="Q7:R7"/>
    <mergeCell ref="S7:T7"/>
    <mergeCell ref="A3:AB3"/>
    <mergeCell ref="A2:AB2"/>
    <mergeCell ref="A4:AB4"/>
    <mergeCell ref="A7:A8"/>
    <mergeCell ref="B7:B8"/>
    <mergeCell ref="C7:C8"/>
    <mergeCell ref="D7:D8"/>
    <mergeCell ref="E7:F7"/>
    <mergeCell ref="G7:H7"/>
  </mergeCells>
  <printOptions horizontalCentered="1"/>
  <pageMargins left="0.70866141732283472" right="0.70866141732283472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Acer</cp:lastModifiedBy>
  <cp:lastPrinted>2021-04-22T20:26:48Z</cp:lastPrinted>
  <dcterms:created xsi:type="dcterms:W3CDTF">2018-08-27T23:01:20Z</dcterms:created>
  <dcterms:modified xsi:type="dcterms:W3CDTF">2021-04-22T20:26:56Z</dcterms:modified>
</cp:coreProperties>
</file>