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ocuments\DROPBOX MAYO 2020\PAGINA COLHGO\"/>
    </mc:Choice>
  </mc:AlternateContent>
  <bookViews>
    <workbookView xWindow="0" yWindow="0" windowWidth="20490" windowHeight="7350" activeTab="1"/>
  </bookViews>
  <sheets>
    <sheet name="POA x Fte. Financiamiento" sheetId="2" r:id="rId1"/>
    <sheet name="POA 2020" sheetId="1" r:id="rId2"/>
  </sheets>
  <externalReferences>
    <externalReference r:id="rId3"/>
    <externalReference r:id="rId4"/>
    <externalReference r:id="rId5"/>
  </externalReferences>
  <definedNames>
    <definedName name="_xlnm.Print_Area" localSheetId="1">'POA 2020'!$A$1:$AB$42</definedName>
    <definedName name="_xlnm.Print_Area" localSheetId="0">'POA x Fte. Financiamiento'!$A$1:$G$30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2" i="2"/>
  <c r="R25" i="1"/>
  <c r="D13" i="2" l="1"/>
  <c r="C21" i="1"/>
  <c r="C22" i="1"/>
  <c r="C23" i="1"/>
  <c r="C24" i="1"/>
  <c r="E8" i="2" l="1"/>
  <c r="F12" i="2"/>
  <c r="F11" i="2"/>
  <c r="G11" i="2" s="1"/>
  <c r="F10" i="2"/>
  <c r="G10" i="2" s="1"/>
  <c r="F9" i="2"/>
  <c r="G9" i="2" s="1"/>
  <c r="F8" i="2"/>
  <c r="D8" i="2"/>
  <c r="F13" i="2" l="1"/>
  <c r="G8" i="2"/>
  <c r="E13" i="2"/>
  <c r="AA27" i="1"/>
  <c r="Y27" i="1"/>
  <c r="W27" i="1"/>
  <c r="U27" i="1"/>
  <c r="S27" i="1"/>
  <c r="Q27" i="1"/>
  <c r="O27" i="1"/>
  <c r="M27" i="1"/>
  <c r="K27" i="1"/>
  <c r="I27" i="1"/>
  <c r="G27" i="1"/>
  <c r="E27" i="1"/>
  <c r="AB26" i="1"/>
  <c r="Z26" i="1"/>
  <c r="X26" i="1"/>
  <c r="V26" i="1"/>
  <c r="T26" i="1"/>
  <c r="R26" i="1"/>
  <c r="P26" i="1"/>
  <c r="N26" i="1"/>
  <c r="L26" i="1"/>
  <c r="J26" i="1"/>
  <c r="H26" i="1"/>
  <c r="F26" i="1"/>
  <c r="D25" i="1"/>
  <c r="C25" i="1"/>
  <c r="D24" i="1"/>
  <c r="D23" i="1"/>
  <c r="D22" i="1"/>
  <c r="AB21" i="1"/>
  <c r="Z21" i="1"/>
  <c r="X21" i="1"/>
  <c r="V21" i="1"/>
  <c r="T21" i="1"/>
  <c r="R21" i="1"/>
  <c r="P21" i="1"/>
  <c r="N21" i="1"/>
  <c r="L21" i="1"/>
  <c r="J21" i="1"/>
  <c r="H21" i="1"/>
  <c r="F21" i="1"/>
  <c r="AB20" i="1"/>
  <c r="Z20" i="1"/>
  <c r="X20" i="1"/>
  <c r="V20" i="1"/>
  <c r="T20" i="1"/>
  <c r="R20" i="1"/>
  <c r="P20" i="1"/>
  <c r="N20" i="1"/>
  <c r="L20" i="1"/>
  <c r="J20" i="1"/>
  <c r="H20" i="1"/>
  <c r="F20" i="1"/>
  <c r="C20" i="1"/>
  <c r="AB19" i="1"/>
  <c r="Z19" i="1"/>
  <c r="X19" i="1"/>
  <c r="V19" i="1"/>
  <c r="T19" i="1"/>
  <c r="R19" i="1"/>
  <c r="P19" i="1"/>
  <c r="N19" i="1"/>
  <c r="L19" i="1"/>
  <c r="J19" i="1"/>
  <c r="H19" i="1"/>
  <c r="F19" i="1"/>
  <c r="C19" i="1"/>
  <c r="D18" i="1"/>
  <c r="C18" i="1"/>
  <c r="AB17" i="1"/>
  <c r="AB15" i="1" s="1"/>
  <c r="Z17" i="1"/>
  <c r="Z15" i="1" s="1"/>
  <c r="X17" i="1"/>
  <c r="X15" i="1" s="1"/>
  <c r="V17" i="1"/>
  <c r="V15" i="1" s="1"/>
  <c r="T17" i="1"/>
  <c r="T15" i="1" s="1"/>
  <c r="R17" i="1"/>
  <c r="R15" i="1" s="1"/>
  <c r="P17" i="1"/>
  <c r="P15" i="1" s="1"/>
  <c r="N17" i="1"/>
  <c r="L17" i="1"/>
  <c r="L15" i="1" s="1"/>
  <c r="J17" i="1"/>
  <c r="J15" i="1" s="1"/>
  <c r="H17" i="1"/>
  <c r="H15" i="1" s="1"/>
  <c r="F17" i="1"/>
  <c r="F15" i="1" s="1"/>
  <c r="C17" i="1"/>
  <c r="D16" i="1"/>
  <c r="C16" i="1"/>
  <c r="N15" i="1"/>
  <c r="C15" i="1"/>
  <c r="C14" i="1"/>
  <c r="AB13" i="1"/>
  <c r="AB12" i="1" s="1"/>
  <c r="Z13" i="1"/>
  <c r="Z12" i="1" s="1"/>
  <c r="X13" i="1"/>
  <c r="X12" i="1" s="1"/>
  <c r="V13" i="1"/>
  <c r="V12" i="1" s="1"/>
  <c r="T13" i="1"/>
  <c r="T12" i="1" s="1"/>
  <c r="R13" i="1"/>
  <c r="R12" i="1" s="1"/>
  <c r="P13" i="1"/>
  <c r="P12" i="1" s="1"/>
  <c r="N13" i="1"/>
  <c r="N12" i="1" s="1"/>
  <c r="L13" i="1"/>
  <c r="L12" i="1" s="1"/>
  <c r="J13" i="1"/>
  <c r="J12" i="1" s="1"/>
  <c r="H13" i="1"/>
  <c r="H12" i="1" s="1"/>
  <c r="F13" i="1"/>
  <c r="F12" i="1" s="1"/>
  <c r="C13" i="1"/>
  <c r="C12" i="1"/>
  <c r="AB11" i="1"/>
  <c r="Z11" i="1" s="1"/>
  <c r="X11" i="1" s="1"/>
  <c r="C11" i="1"/>
  <c r="AB10" i="1"/>
  <c r="Z10" i="1"/>
  <c r="X10" i="1"/>
  <c r="V10" i="1"/>
  <c r="T10" i="1"/>
  <c r="R10" i="1"/>
  <c r="P10" i="1"/>
  <c r="N10" i="1"/>
  <c r="L10" i="1"/>
  <c r="J10" i="1"/>
  <c r="H10" i="1"/>
  <c r="F10" i="1"/>
  <c r="C10" i="1"/>
  <c r="D9" i="1"/>
  <c r="C9" i="1"/>
  <c r="C8" i="1"/>
  <c r="C7" i="1"/>
  <c r="D20" i="1" l="1"/>
  <c r="D19" i="1"/>
  <c r="D10" i="1"/>
  <c r="D17" i="1"/>
  <c r="D15" i="1" s="1"/>
  <c r="D12" i="1"/>
  <c r="AB7" i="1"/>
  <c r="AB27" i="1" s="1"/>
  <c r="D26" i="1"/>
  <c r="C27" i="1"/>
  <c r="D21" i="1"/>
  <c r="V11" i="1"/>
  <c r="T11" i="1" s="1"/>
  <c r="X7" i="1"/>
  <c r="X27" i="1" s="1"/>
  <c r="Z7" i="1"/>
  <c r="Z27" i="1" s="1"/>
  <c r="D13" i="1"/>
  <c r="V7" i="1" l="1"/>
  <c r="V27" i="1" s="1"/>
  <c r="T7" i="1"/>
  <c r="T27" i="1" s="1"/>
  <c r="R11" i="1"/>
  <c r="P11" i="1" l="1"/>
  <c r="R7" i="1"/>
  <c r="R27" i="1" s="1"/>
  <c r="P7" i="1" l="1"/>
  <c r="P27" i="1" s="1"/>
  <c r="N11" i="1"/>
  <c r="L11" i="1" l="1"/>
  <c r="N7" i="1"/>
  <c r="N27" i="1" s="1"/>
  <c r="J11" i="1" l="1"/>
  <c r="L7" i="1"/>
  <c r="L27" i="1" s="1"/>
  <c r="H11" i="1" l="1"/>
  <c r="J7" i="1"/>
  <c r="J27" i="1" s="1"/>
  <c r="F11" i="1" l="1"/>
  <c r="H7" i="1"/>
  <c r="H27" i="1" s="1"/>
  <c r="D11" i="1" l="1"/>
  <c r="D7" i="1" s="1"/>
  <c r="D27" i="1" s="1"/>
  <c r="F7" i="1"/>
  <c r="F27" i="1" s="1"/>
</calcChain>
</file>

<file path=xl/sharedStrings.xml><?xml version="1.0" encoding="utf-8"?>
<sst xmlns="http://schemas.openxmlformats.org/spreadsheetml/2006/main" count="107" uniqueCount="77">
  <si>
    <t>EL COLEGIO DEL ESTADO DE HIDALGO</t>
  </si>
  <si>
    <t>Proyecto</t>
  </si>
  <si>
    <t>Unidad de medida</t>
  </si>
  <si>
    <t>Meta anual programada</t>
  </si>
  <si>
    <t>Presupuesto anual programado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</si>
  <si>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</si>
  <si>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</si>
  <si>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</si>
  <si>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</si>
  <si>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</si>
  <si>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</si>
  <si>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</si>
  <si>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</si>
  <si>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</si>
  <si>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</si>
  <si>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</si>
  <si>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</si>
  <si>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Meta </t>
  </si>
  <si>
    <t>Presupuesto</t>
  </si>
  <si>
    <t>Programa de Gestión Administrativa de las Instituciones de Educación Superior Ejecutada</t>
  </si>
  <si>
    <t>Capacitación y Actulización de Servidores Públicos</t>
  </si>
  <si>
    <t>Relación del Mantenimiento Preventivo y Correctivo a la Infraestructura Física Educativa de Educación Superior</t>
  </si>
  <si>
    <t xml:space="preserve">Administrción de los recursos humanos, materiales y financieros en educación superior </t>
  </si>
  <si>
    <t>Publicación de Reglas de Operación de El Colegio del Estado de Hidalgo</t>
  </si>
  <si>
    <t>Procesos de Planeación Estratégica y Evaluación Implementados</t>
  </si>
  <si>
    <t>Implantación de Sistemas de Información en Educación Superior</t>
  </si>
  <si>
    <t xml:space="preserve">Evaluación de la Gestión Institucional en Educación Superior </t>
  </si>
  <si>
    <t>Servicios de Extensión y Vinculación de Educación Superior Otorgados</t>
  </si>
  <si>
    <t>Difusión Institucional de Educación Superior</t>
  </si>
  <si>
    <t>Firma de acuerdos o convenios de colaboración en educación superior</t>
  </si>
  <si>
    <t>Otorgamiento de servicios de educación continua de educación superior</t>
  </si>
  <si>
    <t xml:space="preserve">Investigación Científica, Tecnológica y Educativa Realizada </t>
  </si>
  <si>
    <t>Producción Académica de las investigaciones en educación superior</t>
  </si>
  <si>
    <t>Educación Superior de Calidad a Estudiantes Otorgada</t>
  </si>
  <si>
    <t>Actualización de planes y programas de estudio de educación superior</t>
  </si>
  <si>
    <t>Evaluación a aspirantes o estudiantes de educación superior</t>
  </si>
  <si>
    <t>Participación de la comunidad estudiantil en actividades culturles, deportivas y recreativas de educación superior</t>
  </si>
  <si>
    <t xml:space="preserve">Otorgamiento de becas a estudiantes de educación superior </t>
  </si>
  <si>
    <t xml:space="preserve">Programa de Gestión Administrativa de las Instituciones de Educación Superior Ejecutada (INGRESOS PROPIOS) </t>
  </si>
  <si>
    <t>Total</t>
  </si>
  <si>
    <t>Programa Operativo Anual 2020</t>
  </si>
  <si>
    <t>PROYECTOS</t>
  </si>
  <si>
    <t>PROYECTO</t>
  </si>
  <si>
    <t>UNIDAD DE MEDIDA</t>
  </si>
  <si>
    <t xml:space="preserve">META ANUAL  </t>
  </si>
  <si>
    <t>IMPORTE</t>
  </si>
  <si>
    <t>NÚM.</t>
  </si>
  <si>
    <t>NOMBRE</t>
  </si>
  <si>
    <t>INGRESOS PROPIOS</t>
  </si>
  <si>
    <t>ESTATAL</t>
  </si>
  <si>
    <t>TOTAL</t>
  </si>
  <si>
    <t>GESTIÓN ADMINISTRATIVA</t>
  </si>
  <si>
    <t>PLANEACIÓN</t>
  </si>
  <si>
    <t>EXTENSIÓN Y VINCULACIÓN</t>
  </si>
  <si>
    <t>INVESTIGACIÓN</t>
  </si>
  <si>
    <t>EDUCACIÓN SUPERIOR</t>
  </si>
  <si>
    <t>PROGRAMA OPERATIVO ANUAL 2020</t>
  </si>
  <si>
    <t xml:space="preserve">CÉDULA RESUMEN PROGRAMÀTICO PRESUPUESTAL </t>
  </si>
  <si>
    <t>Acciones</t>
  </si>
  <si>
    <t>Servidores Públicos</t>
  </si>
  <si>
    <t>Mantenimientos</t>
  </si>
  <si>
    <t>Informes</t>
  </si>
  <si>
    <t>Reglas de Operación</t>
  </si>
  <si>
    <t>Instrumentos</t>
  </si>
  <si>
    <t>Sistemas de Información</t>
  </si>
  <si>
    <t xml:space="preserve">Evalución </t>
  </si>
  <si>
    <t>Beneficiarios</t>
  </si>
  <si>
    <t>Actividad de Difusión</t>
  </si>
  <si>
    <t>Acuerdos o Convenios</t>
  </si>
  <si>
    <t>Proyectos</t>
  </si>
  <si>
    <t>Estudiantes</t>
  </si>
  <si>
    <t>Adecuaciones</t>
  </si>
  <si>
    <t>Apirante o Estudiante</t>
  </si>
  <si>
    <t>ACCIONES</t>
  </si>
  <si>
    <t>INSTRUMENTOS</t>
  </si>
  <si>
    <t>BENEFICIARIOS</t>
  </si>
  <si>
    <t>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</si>
</sst>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.00_ ;\-#,##0.00\ "/>
    <numFmt numFmtId="165" formatCode="[$$-80A]#,##0.00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59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4" fontId="3" fillId="0" borderId="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4" fontId="4" fillId="2" borderId="4" xfId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4" fontId="3" fillId="0" borderId="0" xfId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Alignment="1">
      <alignment horizontal="right"/>
    </xf>
    <xf numFmtId="0" fontId="9" fillId="0" borderId="0" xfId="2"/>
    <xf numFmtId="0" fontId="12" fillId="0" borderId="0" xfId="2" applyFont="1" applyAlignment="1"/>
    <xf numFmtId="0" fontId="13" fillId="0" borderId="0" xfId="2" applyFont="1" applyFill="1" applyBorder="1" applyAlignment="1">
      <alignment vertical="center" wrapText="1"/>
    </xf>
    <xf numFmtId="0" fontId="14" fillId="2" borderId="1" xfId="2" applyFont="1" applyFill="1" applyBorder="1" applyAlignment="1">
      <alignment horizontal="center" vertical="center"/>
    </xf>
    <xf numFmtId="0" fontId="9" fillId="0" borderId="1" xfId="2" applyBorder="1" applyAlignment="1">
      <alignment horizontal="center"/>
    </xf>
    <xf numFmtId="0" fontId="0" fillId="0" borderId="1" xfId="2" applyFont="1" applyBorder="1" applyAlignment="1">
      <alignment horizontal="left" wrapText="1"/>
    </xf>
    <xf numFmtId="0" fontId="0" fillId="0" borderId="1" xfId="2" applyFont="1" applyBorder="1" applyAlignment="1">
      <alignment horizontal="center" wrapText="1"/>
    </xf>
    <xf numFmtId="165" fontId="9" fillId="0" borderId="1" xfId="2" applyNumberFormat="1" applyBorder="1" applyAlignment="1">
      <alignment horizontal="center" vertical="center"/>
    </xf>
    <xf numFmtId="165" fontId="11" fillId="0" borderId="1" xfId="2" applyNumberFormat="1" applyFont="1" applyBorder="1" applyAlignment="1">
      <alignment horizontal="center" vertical="center"/>
    </xf>
    <xf numFmtId="166" fontId="9" fillId="0" borderId="0" xfId="2" applyNumberFormat="1"/>
    <xf numFmtId="4" fontId="9" fillId="0" borderId="0" xfId="2" applyNumberFormat="1"/>
    <xf numFmtId="0" fontId="14" fillId="2" borderId="3" xfId="2" applyFont="1" applyFill="1" applyBorder="1" applyAlignment="1">
      <alignment horizontal="center" vertical="center"/>
    </xf>
    <xf numFmtId="166" fontId="14" fillId="2" borderId="1" xfId="2" applyNumberFormat="1" applyFont="1" applyFill="1" applyBorder="1" applyAlignment="1">
      <alignment horizontal="center" vertical="center"/>
    </xf>
    <xf numFmtId="0" fontId="11" fillId="0" borderId="0" xfId="2" applyFont="1"/>
    <xf numFmtId="0" fontId="16" fillId="3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0" fontId="15" fillId="0" borderId="0" xfId="2" applyFont="1" applyAlignment="1">
      <alignment horizontal="left" vertical="center" wrapText="1"/>
    </xf>
    <xf numFmtId="0" fontId="11" fillId="0" borderId="8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2" fillId="0" borderId="0" xfId="2" applyFont="1" applyAlignment="1">
      <alignment horizont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212633</xdr:colOff>
      <xdr:row>0</xdr:row>
      <xdr:rowOff>86844</xdr:rowOff>
    </xdr:from>
    <xdr:to>
      <xdr:col>1</xdr:col>
      <xdr:colOff>937137</xdr:colOff>
      <xdr:row>3</xdr:row>
      <xdr:rowOff>258147</xdr:rowOff>
    </xdr:to>
    <xdr:pic>
      <xdr:nvPicPr>
        <xdr:cNvPr id="2" name="Imagen 1" descr="C:\Users\ADMINI~1\AppData\Local\Temp\Rar$DI00.613\logo colegio del esta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633" y="86844"/>
          <a:ext cx="1172179" cy="752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253486</xdr:colOff>
      <xdr:row>20</xdr:row>
      <xdr:rowOff>149693</xdr:rowOff>
    </xdr:from>
    <xdr:to>
      <xdr:col>4</xdr:col>
      <xdr:colOff>837278</xdr:colOff>
      <xdr:row>29</xdr:row>
      <xdr:rowOff>15363</xdr:rowOff>
    </xdr:to>
    <xdr:sp macro="" textlink="">
      <xdr:nvSpPr>
        <xdr:cNvPr id="3" name="13 CuadroTexto"/>
        <xdr:cNvSpPr txBox="1"/>
      </xdr:nvSpPr>
      <xdr:spPr>
        <a:xfrm>
          <a:off x="3187186" y="3607268"/>
          <a:ext cx="2574517" cy="1322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 u="sng">
              <a:latin typeface="Arial" pitchFamily="34" charset="0"/>
              <a:cs typeface="Arial" pitchFamily="34" charset="0"/>
            </a:rPr>
            <a:t>		</a:t>
          </a:r>
        </a:p>
        <a:p>
          <a:pPr algn="ctr"/>
          <a:r>
            <a:rPr lang="es-MX" sz="900" u="none">
              <a:latin typeface="Arial" pitchFamily="34" charset="0"/>
              <a:cs typeface="Arial" pitchFamily="34" charset="0"/>
            </a:rPr>
            <a:t>Dra. Rocío Ruiz de la Barrera</a:t>
          </a:r>
        </a:p>
        <a:p>
          <a:pPr algn="ctr"/>
          <a:r>
            <a:rPr lang="es-MX" sz="900" b="1" u="none">
              <a:latin typeface="Arial" pitchFamily="34" charset="0"/>
              <a:cs typeface="Arial" pitchFamily="34" charset="0"/>
            </a:rPr>
            <a:t>Directora</a:t>
          </a:r>
          <a:r>
            <a:rPr lang="es-MX" sz="900" b="1" u="none" baseline="0">
              <a:latin typeface="Arial" pitchFamily="34" charset="0"/>
              <a:cs typeface="Arial" pitchFamily="34" charset="0"/>
            </a:rPr>
            <a:t> General de </a:t>
          </a:r>
        </a:p>
        <a:p>
          <a:pPr algn="ctr"/>
          <a:r>
            <a:rPr lang="es-MX" sz="900" b="1" u="none" baseline="0">
              <a:latin typeface="Arial" pitchFamily="34" charset="0"/>
              <a:cs typeface="Arial" pitchFamily="34" charset="0"/>
            </a:rPr>
            <a:t>El Colegio del Estado de Hidalgo</a:t>
          </a:r>
          <a:endParaRPr lang="es-MX" sz="900" b="1" u="none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957088</xdr:colOff>
      <xdr:row>13</xdr:row>
      <xdr:rowOff>150557</xdr:rowOff>
    </xdr:from>
    <xdr:to>
      <xdr:col>6</xdr:col>
      <xdr:colOff>1048147</xdr:colOff>
      <xdr:row>22</xdr:row>
      <xdr:rowOff>37815</xdr:rowOff>
    </xdr:to>
    <xdr:sp macro="" textlink="">
      <xdr:nvSpPr>
        <xdr:cNvPr id="4" name="16 CuadroTexto"/>
        <xdr:cNvSpPr txBox="1"/>
      </xdr:nvSpPr>
      <xdr:spPr>
        <a:xfrm>
          <a:off x="5881513" y="2474657"/>
          <a:ext cx="2558034" cy="1344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 u="none">
              <a:latin typeface="Arial" pitchFamily="34" charset="0"/>
              <a:cs typeface="Arial" pitchFamily="34" charset="0"/>
            </a:rPr>
            <a:t>_________________________________</a:t>
          </a:r>
          <a:r>
            <a:rPr lang="es-MX" sz="900" u="none" baseline="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u="none" baseline="0">
              <a:latin typeface="Arial" pitchFamily="34" charset="0"/>
              <a:cs typeface="Arial" pitchFamily="34" charset="0"/>
            </a:rPr>
            <a:t>L.C. Arlena Alejandra Acosta Ledezma</a:t>
          </a:r>
        </a:p>
        <a:p>
          <a:pPr algn="ctr"/>
          <a:r>
            <a:rPr lang="es-MX" sz="900" b="1" u="none" baseline="0">
              <a:latin typeface="Arial" pitchFamily="34" charset="0"/>
              <a:cs typeface="Arial" pitchFamily="34" charset="0"/>
            </a:rPr>
            <a:t>Titular de la Unidad de Apoyo Administrativo</a:t>
          </a:r>
        </a:p>
      </xdr:txBody>
    </xdr:sp>
    <xdr:clientData/>
  </xdr:twoCellAnchor>
  <xdr:twoCellAnchor>
    <xdr:from>
      <xdr:col>0</xdr:col>
      <xdr:colOff>0</xdr:colOff>
      <xdr:row>13</xdr:row>
      <xdr:rowOff>153184</xdr:rowOff>
    </xdr:from>
    <xdr:to>
      <xdr:col>2</xdr:col>
      <xdr:colOff>87261</xdr:colOff>
      <xdr:row>21</xdr:row>
      <xdr:rowOff>120110</xdr:rowOff>
    </xdr:to>
    <xdr:sp macro="" textlink="">
      <xdr:nvSpPr>
        <xdr:cNvPr id="5" name="19 CuadroTexto"/>
        <xdr:cNvSpPr txBox="1"/>
      </xdr:nvSpPr>
      <xdr:spPr>
        <a:xfrm>
          <a:off x="0" y="2477284"/>
          <a:ext cx="3020961" cy="1262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 u="none">
              <a:latin typeface="Arial" pitchFamily="34" charset="0"/>
              <a:cs typeface="Arial" pitchFamily="34" charset="0"/>
            </a:rPr>
            <a:t>________________________________</a:t>
          </a:r>
          <a:endParaRPr lang="es-MX" sz="900" u="sng">
            <a:latin typeface="Arial" pitchFamily="34" charset="0"/>
            <a:cs typeface="Arial" pitchFamily="34" charset="0"/>
          </a:endParaRPr>
        </a:p>
        <a:p>
          <a:pPr algn="ctr"/>
          <a:r>
            <a:rPr lang="es-MX" sz="900" u="none">
              <a:latin typeface="Arial" pitchFamily="34" charset="0"/>
              <a:cs typeface="Arial" pitchFamily="34" charset="0"/>
            </a:rPr>
            <a:t>L.E. Berenice Ascencio González</a:t>
          </a:r>
        </a:p>
        <a:p>
          <a:pPr algn="ctr"/>
          <a:r>
            <a:rPr lang="es-MX" sz="900" b="1" u="none" baseline="0">
              <a:latin typeface="Arial" pitchFamily="34" charset="0"/>
              <a:cs typeface="Arial" pitchFamily="34" charset="0"/>
            </a:rPr>
            <a:t>Titular de la Unidad de Normatividad, </a:t>
          </a:r>
        </a:p>
        <a:p>
          <a:pPr algn="ctr"/>
          <a:r>
            <a:rPr lang="es-MX" sz="900" b="1" u="none" baseline="0">
              <a:latin typeface="Arial" pitchFamily="34" charset="0"/>
              <a:cs typeface="Arial" pitchFamily="34" charset="0"/>
            </a:rPr>
            <a:t>Programación y Gestión  Presupuestal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140757</xdr:colOff>
      <xdr:row>29</xdr:row>
      <xdr:rowOff>17650</xdr:rowOff>
    </xdr:from>
    <xdr:to>
      <xdr:col>25</xdr:col>
      <xdr:colOff>539220</xdr:colOff>
      <xdr:row>39</xdr:row>
      <xdr:rowOff>184679</xdr:rowOff>
    </xdr:to>
    <xdr:grpSp>
      <xdr:nvGrpSpPr>
        <xdr:cNvPr id="3" name="Grupo 10"/>
        <xdr:cNvGrpSpPr/>
      </xdr:nvGrpSpPr>
      <xdr:grpSpPr>
        <a:xfrm>
          <a:off x="4549471" y="15584221"/>
          <a:ext cx="21475928" cy="2616315"/>
          <a:chOff x="-11824532" y="6074567"/>
          <a:chExt cx="47157838" cy="2072029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-11824532" y="6074567"/>
            <a:ext cx="11124309" cy="188152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600" b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Elaboró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6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6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6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6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_________________________________________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6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L.E. Berenice Ascencio González</a:t>
            </a: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1600" b="1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Titular de la Unidad de Normatividad, Programación y Gestión Presupuestal</a:t>
            </a:r>
          </a:p>
        </xdr:txBody>
      </xdr:sp>
      <xdr:sp macro="" textlink="">
        <xdr:nvSpPr>
          <xdr:cNvPr id="5" name="Cuadro de texto 2"/>
          <xdr:cNvSpPr txBox="1">
            <a:spLocks noChangeArrowheads="1"/>
          </xdr:cNvSpPr>
        </xdr:nvSpPr>
        <xdr:spPr bwMode="auto">
          <a:xfrm>
            <a:off x="8749877" y="6075893"/>
            <a:ext cx="8355303" cy="165100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600" b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Revisó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6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6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6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6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_______________________________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6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L.C. Arlena Acosta Ledezma</a:t>
            </a: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1600" b="1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Titular</a:t>
            </a:r>
            <a:r>
              <a:rPr lang="es-MX" sz="1600" b="1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de la Unidad de Apoyo Administrativo</a:t>
            </a:r>
            <a:r>
              <a:rPr lang="es-MX" sz="1600" b="1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</a:p>
        </xdr:txBody>
      </xdr:sp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27042054" y="6313034"/>
            <a:ext cx="8291252" cy="183356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600" b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Autorizó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6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6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endParaRPr lang="es-MX" sz="16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6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______________________________</a:t>
            </a: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es-MX" sz="16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Dra. Rocío Ruiz de la Barrera</a:t>
            </a:r>
          </a:p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es-MX" sz="1600" b="1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Directora</a:t>
            </a:r>
            <a:r>
              <a:rPr lang="es-MX" sz="1600" b="1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General de El Colegio  del Estado de Hidalgo</a:t>
            </a:r>
            <a:r>
              <a:rPr lang="es-MX" sz="1600" b="1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</a:p>
        </xdr:txBody>
      </xdr:sp>
    </xdr:grpSp>
    <xdr:clientData/>
  </xdr:twoCellAnchor>
  <xdr:twoCellAnchor editAs="oneCell">
    <xdr:from>
      <xdr:col>0</xdr:col>
      <xdr:colOff>688520</xdr:colOff>
      <xdr:row>0</xdr:row>
      <xdr:rowOff>322942</xdr:rowOff>
    </xdr:from>
    <xdr:to>
      <xdr:col>0</xdr:col>
      <xdr:colOff>2582227</xdr:colOff>
      <xdr:row>2</xdr:row>
      <xdr:rowOff>204107</xdr:rowOff>
    </xdr:to>
    <xdr:pic>
      <xdr:nvPicPr>
        <xdr:cNvPr id="7" name="4 Imagen" descr="\\SISTEMAS-PC\Users\Public\logo nuevo colegi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520" y="322942"/>
          <a:ext cx="1893707" cy="942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/Dropbox/CARPETAS%202020/1%20S.E.%202020%20Aprobaci&#243;n%20Presupuesto%202020/6.-%20Presupuesto%20de%20Egresos%202020/6.-%20Presupuesto%20de%20Egreso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/Dropbox/CARPETAS%202020/1%20S.E.%202020%20Aprobaci&#243;n%20Presupuesto%202020/7..%20POA%202020/7.-%20POA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ocuments/PRESUPUESTO/2019/Anteproyecto%202020/Anteproyecto%20Egres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CIÓN CENTRAL 1000 mal"/>
      <sheetName val="Hoja1"/>
      <sheetName val="GESTIÓN ADMINISTRATIVA"/>
      <sheetName val="ADMIÓN CENTRAL 1000 PROPUESTA"/>
      <sheetName val="PLANEACIÓN"/>
      <sheetName val="EXTENSIÓN Y VINCULACION"/>
      <sheetName val="INVESTIGACION"/>
      <sheetName val="EDU SUPERIOR"/>
      <sheetName val="TABULADOR BECAS Y AYUDAS SOCIAL"/>
      <sheetName val="CONSOLIDADO ESTATAL"/>
      <sheetName val="GESTIÓN ADMINISTRATIVA (I.P.)"/>
      <sheetName val="CONSOLIDADO I.P."/>
      <sheetName val="PROYECTO ESPECIAL "/>
      <sheetName val="EVALUACIÓN PETC (P.E.)"/>
      <sheetName val="EVALUACIÓN PRONI (P.E.)"/>
      <sheetName val="PAGOREGLASDEOPERACIÓN"/>
      <sheetName val="CONSOLIDADO P.E."/>
      <sheetName val="CONSOLIDADO"/>
      <sheetName val="FUENTE DE FINANCIAMIENTO"/>
      <sheetName val="Asignacion de presupuesto"/>
      <sheetName val="Resumen x Part"/>
      <sheetName val="Consolidado x proy x fuente"/>
    </sheetNames>
    <sheetDataSet>
      <sheetData sheetId="0"/>
      <sheetData sheetId="1"/>
      <sheetData sheetId="2">
        <row r="38">
          <cell r="O38">
            <v>6870744</v>
          </cell>
        </row>
      </sheetData>
      <sheetData sheetId="3"/>
      <sheetData sheetId="4">
        <row r="12">
          <cell r="O12">
            <v>231400</v>
          </cell>
        </row>
      </sheetData>
      <sheetData sheetId="5">
        <row r="13">
          <cell r="O13">
            <v>183384</v>
          </cell>
        </row>
      </sheetData>
      <sheetData sheetId="6">
        <row r="10">
          <cell r="O10">
            <v>90000</v>
          </cell>
        </row>
      </sheetData>
      <sheetData sheetId="7">
        <row r="11">
          <cell r="O11">
            <v>0</v>
          </cell>
        </row>
      </sheetData>
      <sheetData sheetId="8"/>
      <sheetData sheetId="9"/>
      <sheetData sheetId="10">
        <row r="26">
          <cell r="O26">
            <v>2838224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GSE.7.1 "/>
      <sheetName val="POA 2020"/>
    </sheetNames>
    <sheetDataSet>
      <sheetData sheetId="0">
        <row r="9">
          <cell r="F9">
            <v>466029</v>
          </cell>
          <cell r="H9">
            <v>520029</v>
          </cell>
          <cell r="J9">
            <v>521675</v>
          </cell>
          <cell r="L9">
            <v>521456</v>
          </cell>
          <cell r="N9">
            <v>487029</v>
          </cell>
          <cell r="P9">
            <v>512029</v>
          </cell>
          <cell r="R9">
            <v>480309</v>
          </cell>
          <cell r="T9">
            <v>467309</v>
          </cell>
          <cell r="V9">
            <v>569029</v>
          </cell>
          <cell r="X9">
            <v>456029</v>
          </cell>
          <cell r="Z9">
            <v>470029</v>
          </cell>
          <cell r="AB9">
            <v>1399792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ón Administrativa"/>
      <sheetName val="Planeación "/>
      <sheetName val="Extensión y Vinculaci"/>
      <sheetName val="Investigación "/>
      <sheetName val="Educacíón Superior"/>
      <sheetName val="Nómina"/>
      <sheetName val="Hoja2"/>
    </sheetNames>
    <sheetDataSet>
      <sheetData sheetId="0" refreshError="1"/>
      <sheetData sheetId="1" refreshError="1">
        <row r="8">
          <cell r="D8">
            <v>10200</v>
          </cell>
          <cell r="E8">
            <v>45200</v>
          </cell>
          <cell r="F8">
            <v>15200</v>
          </cell>
          <cell r="G8">
            <v>22200</v>
          </cell>
          <cell r="H8">
            <v>5200</v>
          </cell>
          <cell r="I8">
            <v>50200</v>
          </cell>
          <cell r="J8">
            <v>10200</v>
          </cell>
          <cell r="K8">
            <v>5200</v>
          </cell>
          <cell r="L8">
            <v>40200</v>
          </cell>
          <cell r="M8">
            <v>17200</v>
          </cell>
          <cell r="N8">
            <v>5200</v>
          </cell>
          <cell r="O8">
            <v>5200</v>
          </cell>
        </row>
      </sheetData>
      <sheetData sheetId="2" refreshError="1">
        <row r="9">
          <cell r="D9">
            <v>11684</v>
          </cell>
          <cell r="E9">
            <v>17150</v>
          </cell>
          <cell r="F9">
            <v>11700</v>
          </cell>
          <cell r="G9">
            <v>12600</v>
          </cell>
          <cell r="H9">
            <v>17700</v>
          </cell>
          <cell r="I9">
            <v>11700</v>
          </cell>
          <cell r="J9">
            <v>13350</v>
          </cell>
          <cell r="K9">
            <v>26700</v>
          </cell>
          <cell r="L9">
            <v>11700</v>
          </cell>
          <cell r="M9">
            <v>11700</v>
          </cell>
          <cell r="N9">
            <v>25700</v>
          </cell>
          <cell r="O9">
            <v>11700</v>
          </cell>
        </row>
      </sheetData>
      <sheetData sheetId="3" refreshError="1">
        <row r="6">
          <cell r="D6">
            <v>0</v>
          </cell>
          <cell r="E6">
            <v>0</v>
          </cell>
          <cell r="F6">
            <v>10000</v>
          </cell>
          <cell r="G6">
            <v>0</v>
          </cell>
          <cell r="H6">
            <v>20000</v>
          </cell>
          <cell r="I6">
            <v>0</v>
          </cell>
          <cell r="J6">
            <v>10000</v>
          </cell>
          <cell r="K6">
            <v>0</v>
          </cell>
          <cell r="L6">
            <v>25000</v>
          </cell>
          <cell r="M6">
            <v>25000</v>
          </cell>
          <cell r="N6">
            <v>0</v>
          </cell>
          <cell r="O6">
            <v>0</v>
          </cell>
        </row>
      </sheetData>
      <sheetData sheetId="4" refreshError="1"/>
      <sheetData sheetId="5" refreshError="1">
        <row r="14">
          <cell r="D14">
            <v>399261</v>
          </cell>
        </row>
        <row r="17">
          <cell r="D17">
            <v>152935</v>
          </cell>
          <cell r="E17">
            <v>282807</v>
          </cell>
          <cell r="F17">
            <v>332226</v>
          </cell>
          <cell r="G17">
            <v>229938</v>
          </cell>
          <cell r="H17">
            <v>228789</v>
          </cell>
          <cell r="I17">
            <v>120754</v>
          </cell>
          <cell r="J17">
            <v>123053</v>
          </cell>
          <cell r="K17">
            <v>219594</v>
          </cell>
          <cell r="L17">
            <v>324182</v>
          </cell>
          <cell r="M17">
            <v>344869</v>
          </cell>
          <cell r="N17">
            <v>188564</v>
          </cell>
          <cell r="O17">
            <v>290513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K15"/>
  <sheetViews>
    <sheetView view="pageBreakPreview" zoomScale="112" zoomScaleNormal="100" zoomScaleSheetLayoutView="112" workbookViewId="0">
      <selection activeCell="H14" sqref="H14"/>
    </sheetView>
  </sheetViews>
  <sheetFormatPr baseColWidth="10" defaultColWidth="11.42578125" defaultRowHeight="12.75" x14ac:dyDescent="0.2"/>
  <cols>
    <col min="1" max="1" width="6.7109375" style="23" customWidth="1"/>
    <col min="2" max="2" width="37.28515625" style="23" customWidth="1"/>
    <col min="3" max="3" width="18" style="23" bestFit="1" customWidth="1"/>
    <col min="4" max="4" width="11.85546875" style="23" bestFit="1" customWidth="1"/>
    <col min="5" max="5" width="22" style="23" customWidth="1"/>
    <col min="6" max="6" width="15" style="23" customWidth="1"/>
    <col min="7" max="7" width="15.85546875" style="23" customWidth="1"/>
    <col min="8" max="8" width="16" style="23" customWidth="1"/>
    <col min="9" max="9" width="11.42578125" style="23"/>
    <col min="10" max="11" width="12.7109375" style="23" bestFit="1" customWidth="1"/>
    <col min="12" max="12" width="11.7109375" style="23" bestFit="1" customWidth="1"/>
    <col min="13" max="16384" width="11.42578125" style="23"/>
  </cols>
  <sheetData>
    <row r="2" spans="1:11" ht="20.25" x14ac:dyDescent="0.3">
      <c r="A2" s="45" t="s">
        <v>0</v>
      </c>
      <c r="B2" s="45"/>
      <c r="C2" s="45"/>
      <c r="D2" s="45"/>
      <c r="E2" s="45"/>
      <c r="F2" s="45"/>
      <c r="G2" s="45"/>
      <c r="H2" s="22"/>
    </row>
    <row r="3" spans="1:11" x14ac:dyDescent="0.2">
      <c r="H3" s="22"/>
    </row>
    <row r="4" spans="1:11" ht="15.75" x14ac:dyDescent="0.25">
      <c r="A4" s="46" t="s">
        <v>56</v>
      </c>
      <c r="B4" s="46"/>
      <c r="C4" s="46"/>
      <c r="D4" s="46"/>
      <c r="E4" s="46"/>
      <c r="F4" s="46"/>
      <c r="G4" s="46"/>
      <c r="H4" s="24"/>
    </row>
    <row r="5" spans="1:11" x14ac:dyDescent="0.2">
      <c r="A5" s="44" t="s">
        <v>57</v>
      </c>
      <c r="B5" s="44"/>
      <c r="C5" s="44"/>
      <c r="D5" s="44"/>
      <c r="E5" s="44"/>
      <c r="F5" s="44"/>
      <c r="G5" s="44"/>
    </row>
    <row r="6" spans="1:11" x14ac:dyDescent="0.2">
      <c r="A6" s="47" t="s">
        <v>42</v>
      </c>
      <c r="B6" s="48"/>
      <c r="C6" s="49" t="s">
        <v>43</v>
      </c>
      <c r="D6" s="50" t="s">
        <v>44</v>
      </c>
      <c r="E6" s="49" t="s">
        <v>45</v>
      </c>
      <c r="F6" s="49"/>
      <c r="G6" s="49"/>
      <c r="H6" s="25"/>
    </row>
    <row r="7" spans="1:11" x14ac:dyDescent="0.2">
      <c r="A7" s="26" t="s">
        <v>46</v>
      </c>
      <c r="B7" s="26" t="s">
        <v>47</v>
      </c>
      <c r="C7" s="49"/>
      <c r="D7" s="51"/>
      <c r="E7" s="26" t="s">
        <v>48</v>
      </c>
      <c r="F7" s="26" t="s">
        <v>49</v>
      </c>
      <c r="G7" s="26" t="s">
        <v>50</v>
      </c>
    </row>
    <row r="8" spans="1:11" ht="15" x14ac:dyDescent="0.25">
      <c r="A8" s="27">
        <v>1</v>
      </c>
      <c r="B8" s="28" t="s">
        <v>51</v>
      </c>
      <c r="C8" s="29" t="s">
        <v>73</v>
      </c>
      <c r="D8" s="29">
        <f>53+12</f>
        <v>65</v>
      </c>
      <c r="E8" s="30">
        <f>'[1]GESTIÓN ADMINISTRATIVA (I.P.)'!O26</f>
        <v>2838224</v>
      </c>
      <c r="F8" s="30">
        <f>'[1]GESTIÓN ADMINISTRATIVA'!O38</f>
        <v>6870744</v>
      </c>
      <c r="G8" s="31">
        <f t="shared" ref="G8:G11" si="0">SUM(E8:F8)</f>
        <v>9708968</v>
      </c>
      <c r="I8" s="32"/>
      <c r="J8" s="32"/>
      <c r="K8" s="33"/>
    </row>
    <row r="9" spans="1:11" ht="15" x14ac:dyDescent="0.25">
      <c r="A9" s="27">
        <v>2</v>
      </c>
      <c r="B9" s="28" t="s">
        <v>52</v>
      </c>
      <c r="C9" s="29" t="s">
        <v>74</v>
      </c>
      <c r="D9" s="29">
        <v>24</v>
      </c>
      <c r="E9" s="30">
        <v>0</v>
      </c>
      <c r="F9" s="30">
        <f>[1]PLANEACIÓN!$O$12</f>
        <v>231400</v>
      </c>
      <c r="G9" s="31">
        <f t="shared" si="0"/>
        <v>231400</v>
      </c>
      <c r="I9" s="32"/>
      <c r="J9" s="32"/>
      <c r="K9" s="33"/>
    </row>
    <row r="10" spans="1:11" ht="15" x14ac:dyDescent="0.25">
      <c r="A10" s="27">
        <v>3</v>
      </c>
      <c r="B10" s="28" t="s">
        <v>53</v>
      </c>
      <c r="C10" s="29" t="s">
        <v>75</v>
      </c>
      <c r="D10" s="29">
        <v>10</v>
      </c>
      <c r="E10" s="30">
        <v>0</v>
      </c>
      <c r="F10" s="30">
        <f>'[1]EXTENSIÓN Y VINCULACION'!O13</f>
        <v>183384</v>
      </c>
      <c r="G10" s="31">
        <f t="shared" si="0"/>
        <v>183384</v>
      </c>
      <c r="I10" s="32"/>
      <c r="J10" s="32"/>
      <c r="K10" s="33"/>
    </row>
    <row r="11" spans="1:11" ht="15" x14ac:dyDescent="0.25">
      <c r="A11" s="27">
        <v>4</v>
      </c>
      <c r="B11" s="28" t="s">
        <v>54</v>
      </c>
      <c r="C11" s="29" t="s">
        <v>41</v>
      </c>
      <c r="D11" s="29">
        <v>4</v>
      </c>
      <c r="E11" s="30">
        <v>0</v>
      </c>
      <c r="F11" s="30">
        <f>[1]INVESTIGACION!O10</f>
        <v>90000</v>
      </c>
      <c r="G11" s="31">
        <f t="shared" si="0"/>
        <v>90000</v>
      </c>
      <c r="I11" s="32"/>
      <c r="J11" s="32"/>
      <c r="K11" s="33"/>
    </row>
    <row r="12" spans="1:11" ht="15" x14ac:dyDescent="0.25">
      <c r="A12" s="27">
        <v>5</v>
      </c>
      <c r="B12" s="28" t="s">
        <v>55</v>
      </c>
      <c r="C12" s="29" t="s">
        <v>76</v>
      </c>
      <c r="D12" s="29">
        <v>130</v>
      </c>
      <c r="E12" s="30">
        <v>0</v>
      </c>
      <c r="F12" s="30">
        <f>'[1]EDU SUPERIOR'!O11</f>
        <v>0</v>
      </c>
      <c r="G12" s="31">
        <f>2778095+97063.47</f>
        <v>2875158.47</v>
      </c>
      <c r="I12" s="32"/>
      <c r="J12" s="32"/>
      <c r="K12" s="33"/>
    </row>
    <row r="13" spans="1:11" s="36" customFormat="1" x14ac:dyDescent="0.2">
      <c r="A13" s="40" t="s">
        <v>50</v>
      </c>
      <c r="B13" s="41"/>
      <c r="C13" s="42"/>
      <c r="D13" s="34">
        <f>SUM(D8:D12)</f>
        <v>233</v>
      </c>
      <c r="E13" s="35">
        <f>SUM(E8:E12)</f>
        <v>2838224</v>
      </c>
      <c r="F13" s="35">
        <f>SUM(F8:F12)</f>
        <v>7375528</v>
      </c>
      <c r="G13" s="35">
        <f>SUM(G8:G12)</f>
        <v>13088910.470000001</v>
      </c>
    </row>
    <row r="15" spans="1:11" x14ac:dyDescent="0.2">
      <c r="A15" s="43"/>
      <c r="B15" s="43"/>
      <c r="C15" s="43"/>
      <c r="D15" s="43"/>
      <c r="E15" s="43"/>
      <c r="F15" s="43"/>
      <c r="G15" s="43"/>
      <c r="H15" s="43"/>
      <c r="I15" s="43"/>
    </row>
  </sheetData>
  <mergeCells count="9">
    <mergeCell ref="A13:C13"/>
    <mergeCell ref="A15:I15"/>
    <mergeCell ref="A5:G5"/>
    <mergeCell ref="A2:G2"/>
    <mergeCell ref="A4:G4"/>
    <mergeCell ref="A6:B6"/>
    <mergeCell ref="C6:C7"/>
    <mergeCell ref="D6:D7"/>
    <mergeCell ref="E6:G6"/>
  </mergeCells>
  <pageMargins left="0.9055118110236221" right="0.70866141732283472" top="0.74803149606299213" bottom="0.74803149606299213" header="0.31496062992125984" footer="0.31496062992125984"/>
  <pageSetup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view="pageBreakPreview" zoomScale="70" zoomScaleNormal="100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30" sqref="H30"/>
    </sheetView>
  </sheetViews>
  <sheetFormatPr baseColWidth="10" defaultRowHeight="18.75" x14ac:dyDescent="0.3"/>
  <cols>
    <col min="1" max="1" width="45.85546875" style="1" bestFit="1" customWidth="1"/>
    <col min="2" max="2" width="20.140625" style="1" customWidth="1"/>
    <col min="3" max="3" width="15.28515625" style="1" customWidth="1"/>
    <col min="4" max="4" width="30.28515625" style="1" bestFit="1" customWidth="1"/>
    <col min="5" max="5" width="7.42578125" style="1" bestFit="1" customWidth="1"/>
    <col min="6" max="6" width="19" style="1" bestFit="1" customWidth="1"/>
    <col min="7" max="7" width="7.42578125" style="1" bestFit="1" customWidth="1"/>
    <col min="8" max="8" width="19" style="1" bestFit="1" customWidth="1"/>
    <col min="9" max="9" width="7.42578125" style="1" bestFit="1" customWidth="1"/>
    <col min="10" max="10" width="19" style="1" bestFit="1" customWidth="1"/>
    <col min="11" max="11" width="7.42578125" style="1" bestFit="1" customWidth="1"/>
    <col min="12" max="12" width="19" style="1" bestFit="1" customWidth="1"/>
    <col min="13" max="13" width="7.42578125" style="1" bestFit="1" customWidth="1"/>
    <col min="14" max="14" width="19" style="1" bestFit="1" customWidth="1"/>
    <col min="15" max="15" width="7.42578125" style="1" bestFit="1" customWidth="1"/>
    <col min="16" max="16" width="19" style="1" bestFit="1" customWidth="1"/>
    <col min="17" max="17" width="7.42578125" style="1" bestFit="1" customWidth="1"/>
    <col min="18" max="18" width="19" style="1" bestFit="1" customWidth="1"/>
    <col min="19" max="19" width="7.42578125" style="1" bestFit="1" customWidth="1"/>
    <col min="20" max="20" width="19" style="1" bestFit="1" customWidth="1"/>
    <col min="21" max="21" width="7.42578125" style="1" bestFit="1" customWidth="1"/>
    <col min="22" max="22" width="19" style="1" bestFit="1" customWidth="1"/>
    <col min="23" max="23" width="7.42578125" style="1" bestFit="1" customWidth="1"/>
    <col min="24" max="24" width="19" style="1" bestFit="1" customWidth="1"/>
    <col min="25" max="25" width="7.42578125" style="1" bestFit="1" customWidth="1"/>
    <col min="26" max="26" width="19" style="1" bestFit="1" customWidth="1"/>
    <col min="27" max="27" width="7.42578125" style="1" bestFit="1" customWidth="1"/>
    <col min="28" max="28" width="19" style="1" bestFit="1" customWidth="1"/>
    <col min="29" max="16384" width="11.42578125" style="1"/>
  </cols>
  <sheetData>
    <row r="1" spans="1:28" ht="48.75" customHeight="1" x14ac:dyDescent="0.3"/>
    <row r="2" spans="1:28" ht="33.75" x14ac:dyDescent="0.3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26.25" x14ac:dyDescent="0.3">
      <c r="A3" s="56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ht="23.25" x14ac:dyDescent="0.3">
      <c r="A4" s="57" t="s">
        <v>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1:28" ht="15" customHeight="1" x14ac:dyDescent="0.3">
      <c r="A5" s="58" t="s">
        <v>1</v>
      </c>
      <c r="B5" s="58" t="s">
        <v>2</v>
      </c>
      <c r="C5" s="58" t="s">
        <v>3</v>
      </c>
      <c r="D5" s="58" t="s">
        <v>4</v>
      </c>
      <c r="E5" s="53" t="s">
        <v>5</v>
      </c>
      <c r="F5" s="54"/>
      <c r="G5" s="53" t="s">
        <v>6</v>
      </c>
      <c r="H5" s="54"/>
      <c r="I5" s="53" t="s">
        <v>7</v>
      </c>
      <c r="J5" s="54"/>
      <c r="K5" s="53" t="s">
        <v>8</v>
      </c>
      <c r="L5" s="54"/>
      <c r="M5" s="53" t="s">
        <v>9</v>
      </c>
      <c r="N5" s="54"/>
      <c r="O5" s="53" t="s">
        <v>10</v>
      </c>
      <c r="P5" s="54"/>
      <c r="Q5" s="53" t="s">
        <v>11</v>
      </c>
      <c r="R5" s="54"/>
      <c r="S5" s="53" t="s">
        <v>12</v>
      </c>
      <c r="T5" s="54"/>
      <c r="U5" s="53" t="s">
        <v>13</v>
      </c>
      <c r="V5" s="54"/>
      <c r="W5" s="53" t="s">
        <v>14</v>
      </c>
      <c r="X5" s="54"/>
      <c r="Y5" s="53" t="s">
        <v>15</v>
      </c>
      <c r="Z5" s="54"/>
      <c r="AA5" s="53" t="s">
        <v>16</v>
      </c>
      <c r="AB5" s="54"/>
    </row>
    <row r="6" spans="1:28" ht="30" customHeight="1" x14ac:dyDescent="0.3">
      <c r="A6" s="58"/>
      <c r="B6" s="58"/>
      <c r="C6" s="58"/>
      <c r="D6" s="58"/>
      <c r="E6" s="3" t="s">
        <v>17</v>
      </c>
      <c r="F6" s="3" t="s">
        <v>18</v>
      </c>
      <c r="G6" s="3" t="s">
        <v>17</v>
      </c>
      <c r="H6" s="3" t="s">
        <v>18</v>
      </c>
      <c r="I6" s="3" t="s">
        <v>17</v>
      </c>
      <c r="J6" s="3" t="s">
        <v>18</v>
      </c>
      <c r="K6" s="3" t="s">
        <v>17</v>
      </c>
      <c r="L6" s="3" t="s">
        <v>18</v>
      </c>
      <c r="M6" s="3" t="s">
        <v>17</v>
      </c>
      <c r="N6" s="3" t="s">
        <v>18</v>
      </c>
      <c r="O6" s="3" t="s">
        <v>17</v>
      </c>
      <c r="P6" s="3" t="s">
        <v>18</v>
      </c>
      <c r="Q6" s="3" t="s">
        <v>17</v>
      </c>
      <c r="R6" s="3" t="s">
        <v>18</v>
      </c>
      <c r="S6" s="3" t="s">
        <v>17</v>
      </c>
      <c r="T6" s="3" t="s">
        <v>18</v>
      </c>
      <c r="U6" s="3" t="s">
        <v>17</v>
      </c>
      <c r="V6" s="3" t="s">
        <v>18</v>
      </c>
      <c r="W6" s="3" t="s">
        <v>17</v>
      </c>
      <c r="X6" s="3" t="s">
        <v>18</v>
      </c>
      <c r="Y6" s="3" t="s">
        <v>17</v>
      </c>
      <c r="Z6" s="3" t="s">
        <v>18</v>
      </c>
      <c r="AA6" s="3" t="s">
        <v>17</v>
      </c>
      <c r="AB6" s="3" t="s">
        <v>18</v>
      </c>
    </row>
    <row r="7" spans="1:28" s="7" customFormat="1" ht="66" customHeight="1" x14ac:dyDescent="0.25">
      <c r="A7" s="4" t="s">
        <v>19</v>
      </c>
      <c r="B7" s="37" t="s">
        <v>58</v>
      </c>
      <c r="C7" s="5">
        <f>+E7+G7+I7+K7+M7+O7+Q7+S7+U7+W7+Y7+AA7</f>
        <v>53</v>
      </c>
      <c r="D7" s="6">
        <f>SUM(D8:D11)</f>
        <v>6870744</v>
      </c>
      <c r="E7" s="5">
        <v>0</v>
      </c>
      <c r="F7" s="6">
        <f>SUM(F8:F11)</f>
        <v>466029</v>
      </c>
      <c r="G7" s="5">
        <v>7</v>
      </c>
      <c r="H7" s="6">
        <f>SUM(H8:H11)</f>
        <v>520029</v>
      </c>
      <c r="I7" s="5">
        <v>4</v>
      </c>
      <c r="J7" s="6">
        <f>SUM(J8:J11)</f>
        <v>521675</v>
      </c>
      <c r="K7" s="5">
        <v>0</v>
      </c>
      <c r="L7" s="6">
        <f>SUM(L8:L11)</f>
        <v>521456</v>
      </c>
      <c r="M7" s="5">
        <v>20</v>
      </c>
      <c r="N7" s="6">
        <f>SUM(N8:N11)</f>
        <v>487029</v>
      </c>
      <c r="O7" s="5">
        <v>4</v>
      </c>
      <c r="P7" s="6">
        <f>SUM(P8:P11)</f>
        <v>512029</v>
      </c>
      <c r="Q7" s="5">
        <v>0</v>
      </c>
      <c r="R7" s="6">
        <f>SUM(R8:R11)</f>
        <v>480309</v>
      </c>
      <c r="S7" s="5">
        <v>0</v>
      </c>
      <c r="T7" s="6">
        <f>SUM(T8:T11)</f>
        <v>467309</v>
      </c>
      <c r="U7" s="5">
        <v>9</v>
      </c>
      <c r="V7" s="6">
        <f>SUM(V8:V11)</f>
        <v>569029</v>
      </c>
      <c r="W7" s="5">
        <v>0</v>
      </c>
      <c r="X7" s="6">
        <f>SUM(X8:X11)</f>
        <v>456029</v>
      </c>
      <c r="Y7" s="5">
        <v>5</v>
      </c>
      <c r="Z7" s="6">
        <f>SUM(Z8:Z11)</f>
        <v>470029</v>
      </c>
      <c r="AA7" s="5">
        <v>4</v>
      </c>
      <c r="AB7" s="6">
        <f>SUM(AB8:AB11)</f>
        <v>1399792</v>
      </c>
    </row>
    <row r="8" spans="1:28" s="11" customFormat="1" ht="66" customHeight="1" x14ac:dyDescent="0.25">
      <c r="A8" s="8" t="s">
        <v>20</v>
      </c>
      <c r="B8" s="38" t="s">
        <v>59</v>
      </c>
      <c r="C8" s="9">
        <f t="shared" ref="C8:R23" si="0">+E8+G8+I8+K8+M8+O8+Q8+S8+U8+W8+Y8+AA8</f>
        <v>35</v>
      </c>
      <c r="D8" s="10">
        <v>0</v>
      </c>
      <c r="E8" s="9">
        <v>0</v>
      </c>
      <c r="F8" s="10">
        <v>0</v>
      </c>
      <c r="G8" s="9">
        <v>5</v>
      </c>
      <c r="H8" s="10">
        <v>0</v>
      </c>
      <c r="I8" s="9">
        <v>0</v>
      </c>
      <c r="J8" s="10">
        <v>0</v>
      </c>
      <c r="K8" s="9">
        <v>0</v>
      </c>
      <c r="L8" s="10">
        <v>0</v>
      </c>
      <c r="M8" s="9">
        <v>20</v>
      </c>
      <c r="N8" s="10">
        <v>0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5</v>
      </c>
      <c r="V8" s="10">
        <v>0</v>
      </c>
      <c r="W8" s="9">
        <v>0</v>
      </c>
      <c r="X8" s="10">
        <v>0</v>
      </c>
      <c r="Y8" s="9">
        <v>5</v>
      </c>
      <c r="Z8" s="10">
        <v>0</v>
      </c>
      <c r="AA8" s="9">
        <v>0</v>
      </c>
      <c r="AB8" s="10">
        <v>0</v>
      </c>
    </row>
    <row r="9" spans="1:28" s="11" customFormat="1" ht="66" customHeight="1" x14ac:dyDescent="0.25">
      <c r="A9" s="8" t="s">
        <v>21</v>
      </c>
      <c r="B9" s="38" t="s">
        <v>60</v>
      </c>
      <c r="C9" s="9">
        <f t="shared" si="0"/>
        <v>4</v>
      </c>
      <c r="D9" s="10">
        <f t="shared" si="0"/>
        <v>0</v>
      </c>
      <c r="E9" s="9">
        <v>0</v>
      </c>
      <c r="F9" s="10">
        <v>0</v>
      </c>
      <c r="G9" s="9">
        <v>0</v>
      </c>
      <c r="H9" s="10">
        <v>0</v>
      </c>
      <c r="I9" s="9">
        <v>1</v>
      </c>
      <c r="J9" s="10">
        <v>0</v>
      </c>
      <c r="K9" s="9">
        <v>0</v>
      </c>
      <c r="L9" s="10">
        <v>0</v>
      </c>
      <c r="M9" s="9">
        <v>0</v>
      </c>
      <c r="N9" s="10">
        <v>0</v>
      </c>
      <c r="O9" s="9">
        <v>1</v>
      </c>
      <c r="P9" s="10">
        <v>0</v>
      </c>
      <c r="Q9" s="9">
        <v>0</v>
      </c>
      <c r="R9" s="10">
        <v>0</v>
      </c>
      <c r="S9" s="9">
        <v>0</v>
      </c>
      <c r="T9" s="10">
        <v>0</v>
      </c>
      <c r="U9" s="9">
        <v>1</v>
      </c>
      <c r="V9" s="10">
        <v>0</v>
      </c>
      <c r="W9" s="9">
        <v>0</v>
      </c>
      <c r="X9" s="10">
        <v>0</v>
      </c>
      <c r="Y9" s="9">
        <v>0</v>
      </c>
      <c r="Z9" s="10">
        <v>0</v>
      </c>
      <c r="AA9" s="9">
        <v>1</v>
      </c>
      <c r="AB9" s="10">
        <v>0</v>
      </c>
    </row>
    <row r="10" spans="1:28" s="11" customFormat="1" ht="66" customHeight="1" x14ac:dyDescent="0.25">
      <c r="A10" s="8" t="s">
        <v>22</v>
      </c>
      <c r="B10" s="38" t="s">
        <v>61</v>
      </c>
      <c r="C10" s="9">
        <f t="shared" si="0"/>
        <v>12</v>
      </c>
      <c r="D10" s="10">
        <f t="shared" si="0"/>
        <v>6870744</v>
      </c>
      <c r="E10" s="9">
        <v>0</v>
      </c>
      <c r="F10" s="10">
        <f>'[2]JGSE.7.1 '!F9</f>
        <v>466029</v>
      </c>
      <c r="G10" s="9">
        <v>0</v>
      </c>
      <c r="H10" s="10">
        <f>'[2]JGSE.7.1 '!H9</f>
        <v>520029</v>
      </c>
      <c r="I10" s="9">
        <v>3</v>
      </c>
      <c r="J10" s="10">
        <f>'[2]JGSE.7.1 '!J9</f>
        <v>521675</v>
      </c>
      <c r="K10" s="9">
        <v>0</v>
      </c>
      <c r="L10" s="10">
        <f>'[2]JGSE.7.1 '!L9</f>
        <v>521456</v>
      </c>
      <c r="M10" s="9">
        <v>0</v>
      </c>
      <c r="N10" s="10">
        <f>'[2]JGSE.7.1 '!N9</f>
        <v>487029</v>
      </c>
      <c r="O10" s="9">
        <v>3</v>
      </c>
      <c r="P10" s="10">
        <f>'[2]JGSE.7.1 '!P9</f>
        <v>512029</v>
      </c>
      <c r="Q10" s="9">
        <v>0</v>
      </c>
      <c r="R10" s="10">
        <f>'[2]JGSE.7.1 '!R9</f>
        <v>480309</v>
      </c>
      <c r="S10" s="9">
        <v>0</v>
      </c>
      <c r="T10" s="10">
        <f>'[2]JGSE.7.1 '!T9</f>
        <v>467309</v>
      </c>
      <c r="U10" s="9">
        <v>3</v>
      </c>
      <c r="V10" s="10">
        <f>'[2]JGSE.7.1 '!V9</f>
        <v>569029</v>
      </c>
      <c r="W10" s="9">
        <v>0</v>
      </c>
      <c r="X10" s="12">
        <f>'[2]JGSE.7.1 '!X9</f>
        <v>456029</v>
      </c>
      <c r="Y10" s="9">
        <v>0</v>
      </c>
      <c r="Z10" s="10">
        <f>'[2]JGSE.7.1 '!Z9</f>
        <v>470029</v>
      </c>
      <c r="AA10" s="9">
        <v>3</v>
      </c>
      <c r="AB10" s="10">
        <f>'[2]JGSE.7.1 '!AB9</f>
        <v>1399792</v>
      </c>
    </row>
    <row r="11" spans="1:28" s="11" customFormat="1" ht="66" customHeight="1" x14ac:dyDescent="0.25">
      <c r="A11" s="8" t="s">
        <v>23</v>
      </c>
      <c r="B11" s="38" t="s">
        <v>62</v>
      </c>
      <c r="C11" s="9">
        <f t="shared" si="0"/>
        <v>2</v>
      </c>
      <c r="D11" s="10">
        <f t="shared" si="0"/>
        <v>0</v>
      </c>
      <c r="E11" s="9">
        <v>0</v>
      </c>
      <c r="F11" s="10">
        <f t="shared" si="0"/>
        <v>0</v>
      </c>
      <c r="G11" s="9">
        <v>2</v>
      </c>
      <c r="H11" s="10">
        <f t="shared" si="0"/>
        <v>0</v>
      </c>
      <c r="I11" s="9">
        <v>0</v>
      </c>
      <c r="J11" s="10">
        <f t="shared" si="0"/>
        <v>0</v>
      </c>
      <c r="K11" s="9">
        <v>0</v>
      </c>
      <c r="L11" s="10">
        <f t="shared" si="0"/>
        <v>0</v>
      </c>
      <c r="M11" s="9">
        <v>0</v>
      </c>
      <c r="N11" s="10">
        <f t="shared" si="0"/>
        <v>0</v>
      </c>
      <c r="O11" s="9">
        <v>0</v>
      </c>
      <c r="P11" s="10">
        <f t="shared" si="0"/>
        <v>0</v>
      </c>
      <c r="Q11" s="9">
        <v>0</v>
      </c>
      <c r="R11" s="10">
        <f t="shared" si="0"/>
        <v>0</v>
      </c>
      <c r="S11" s="9">
        <v>0</v>
      </c>
      <c r="T11" s="10">
        <f t="shared" ref="T11:AB11" si="1">+V11+X11+Z11+AB11+AD11+AF11+AH11+AJ11+AL11+AN11+AP11+AR11</f>
        <v>0</v>
      </c>
      <c r="U11" s="9"/>
      <c r="V11" s="10">
        <f t="shared" si="1"/>
        <v>0</v>
      </c>
      <c r="W11" s="9">
        <v>0</v>
      </c>
      <c r="X11" s="10">
        <f t="shared" si="1"/>
        <v>0</v>
      </c>
      <c r="Y11" s="9">
        <v>0</v>
      </c>
      <c r="Z11" s="10">
        <f t="shared" si="1"/>
        <v>0</v>
      </c>
      <c r="AA11" s="9">
        <v>0</v>
      </c>
      <c r="AB11" s="10">
        <f t="shared" si="1"/>
        <v>0</v>
      </c>
    </row>
    <row r="12" spans="1:28" s="7" customFormat="1" ht="37.5" x14ac:dyDescent="0.25">
      <c r="A12" s="13" t="s">
        <v>24</v>
      </c>
      <c r="B12" s="39" t="s">
        <v>63</v>
      </c>
      <c r="C12" s="5">
        <f t="shared" si="0"/>
        <v>24</v>
      </c>
      <c r="D12" s="6">
        <f t="shared" si="0"/>
        <v>231400</v>
      </c>
      <c r="E12" s="5">
        <v>0</v>
      </c>
      <c r="F12" s="6">
        <f>SUM(F13:F14)</f>
        <v>10200</v>
      </c>
      <c r="G12" s="13">
        <v>0</v>
      </c>
      <c r="H12" s="6">
        <f>SUM(H13:H14)</f>
        <v>45200</v>
      </c>
      <c r="I12" s="13">
        <v>6</v>
      </c>
      <c r="J12" s="6">
        <f>SUM(J13:J14)</f>
        <v>15200</v>
      </c>
      <c r="K12" s="13">
        <v>0</v>
      </c>
      <c r="L12" s="6">
        <f>SUM(L13:L14)</f>
        <v>22200</v>
      </c>
      <c r="M12" s="13">
        <v>0</v>
      </c>
      <c r="N12" s="6">
        <f>SUM(N13:N14)</f>
        <v>5200</v>
      </c>
      <c r="O12" s="13">
        <v>6</v>
      </c>
      <c r="P12" s="6">
        <f>SUM(P13:P14)</f>
        <v>50200</v>
      </c>
      <c r="Q12" s="13">
        <v>0</v>
      </c>
      <c r="R12" s="6">
        <f>SUM(R13:R14)</f>
        <v>10200</v>
      </c>
      <c r="S12" s="13">
        <v>0</v>
      </c>
      <c r="T12" s="6">
        <f>SUM(T13:T14)</f>
        <v>5200</v>
      </c>
      <c r="U12" s="13">
        <v>6</v>
      </c>
      <c r="V12" s="6">
        <f>SUM(V13:V14)</f>
        <v>40200</v>
      </c>
      <c r="W12" s="13">
        <v>0</v>
      </c>
      <c r="X12" s="6">
        <f>SUM(X13:X14)</f>
        <v>17200</v>
      </c>
      <c r="Y12" s="13">
        <v>0</v>
      </c>
      <c r="Z12" s="6">
        <f>SUM(Z13:Z14)</f>
        <v>5200</v>
      </c>
      <c r="AA12" s="13">
        <v>6</v>
      </c>
      <c r="AB12" s="6">
        <f>SUM(AB13:AB14)</f>
        <v>5200</v>
      </c>
    </row>
    <row r="13" spans="1:28" s="11" customFormat="1" ht="37.5" x14ac:dyDescent="0.25">
      <c r="A13" s="14" t="s">
        <v>25</v>
      </c>
      <c r="B13" s="38" t="s">
        <v>64</v>
      </c>
      <c r="C13" s="9">
        <f t="shared" si="0"/>
        <v>20</v>
      </c>
      <c r="D13" s="10">
        <f t="shared" si="0"/>
        <v>231400</v>
      </c>
      <c r="E13" s="9"/>
      <c r="F13" s="10">
        <f>'[3]Planeación '!$D$8</f>
        <v>10200</v>
      </c>
      <c r="G13" s="14"/>
      <c r="H13" s="10">
        <f>'[3]Planeación '!$E$8</f>
        <v>45200</v>
      </c>
      <c r="I13" s="14">
        <v>5</v>
      </c>
      <c r="J13" s="10">
        <f>'[3]Planeación '!$F$8</f>
        <v>15200</v>
      </c>
      <c r="K13" s="14"/>
      <c r="L13" s="10">
        <f>'[3]Planeación '!$G$8</f>
        <v>22200</v>
      </c>
      <c r="M13" s="14"/>
      <c r="N13" s="10">
        <f>'[3]Planeación '!$H$8</f>
        <v>5200</v>
      </c>
      <c r="O13" s="14">
        <v>5</v>
      </c>
      <c r="P13" s="10">
        <f>'[3]Planeación '!$I$8</f>
        <v>50200</v>
      </c>
      <c r="Q13" s="14">
        <v>0</v>
      </c>
      <c r="R13" s="10">
        <f>'[3]Planeación '!$J$8</f>
        <v>10200</v>
      </c>
      <c r="S13" s="14"/>
      <c r="T13" s="10">
        <f>'[3]Planeación '!$K$8</f>
        <v>5200</v>
      </c>
      <c r="U13" s="14">
        <v>5</v>
      </c>
      <c r="V13" s="10">
        <f>'[3]Planeación '!$L$8</f>
        <v>40200</v>
      </c>
      <c r="W13" s="14"/>
      <c r="X13" s="10">
        <f>'[3]Planeación '!$M$8</f>
        <v>17200</v>
      </c>
      <c r="Y13" s="14"/>
      <c r="Z13" s="10">
        <f>'[3]Planeación '!$N$8</f>
        <v>5200</v>
      </c>
      <c r="AA13" s="14">
        <v>5</v>
      </c>
      <c r="AB13" s="10">
        <f>'[3]Planeación '!$O$8</f>
        <v>5200</v>
      </c>
    </row>
    <row r="14" spans="1:28" s="11" customFormat="1" ht="37.5" x14ac:dyDescent="0.25">
      <c r="A14" s="14" t="s">
        <v>26</v>
      </c>
      <c r="B14" s="38" t="s">
        <v>65</v>
      </c>
      <c r="C14" s="9">
        <f t="shared" si="0"/>
        <v>4</v>
      </c>
      <c r="D14" s="10">
        <v>0</v>
      </c>
      <c r="E14" s="9"/>
      <c r="F14" s="10">
        <v>0</v>
      </c>
      <c r="G14" s="14"/>
      <c r="H14" s="10">
        <v>0</v>
      </c>
      <c r="I14" s="14">
        <v>1</v>
      </c>
      <c r="J14" s="10">
        <v>0</v>
      </c>
      <c r="K14" s="14"/>
      <c r="L14" s="10">
        <v>0</v>
      </c>
      <c r="M14" s="14"/>
      <c r="N14" s="10">
        <v>0</v>
      </c>
      <c r="O14" s="14">
        <v>1</v>
      </c>
      <c r="P14" s="10">
        <v>0</v>
      </c>
      <c r="Q14" s="14"/>
      <c r="R14" s="10">
        <v>0</v>
      </c>
      <c r="S14" s="14"/>
      <c r="T14" s="10">
        <v>0</v>
      </c>
      <c r="U14" s="14">
        <v>1</v>
      </c>
      <c r="V14" s="10">
        <v>0</v>
      </c>
      <c r="W14" s="14"/>
      <c r="X14" s="10">
        <v>0</v>
      </c>
      <c r="Y14" s="14"/>
      <c r="Z14" s="10">
        <v>0</v>
      </c>
      <c r="AA14" s="14">
        <v>1</v>
      </c>
      <c r="AB14" s="10">
        <v>0</v>
      </c>
    </row>
    <row r="15" spans="1:28" s="7" customFormat="1" ht="37.5" x14ac:dyDescent="0.25">
      <c r="A15" s="13" t="s">
        <v>27</v>
      </c>
      <c r="B15" s="39" t="s">
        <v>66</v>
      </c>
      <c r="C15" s="5">
        <f t="shared" si="0"/>
        <v>10</v>
      </c>
      <c r="D15" s="6">
        <f>SUM(D16:D18)</f>
        <v>183384</v>
      </c>
      <c r="E15" s="5">
        <v>0</v>
      </c>
      <c r="F15" s="6">
        <f>SUM(F16:F18)</f>
        <v>11684</v>
      </c>
      <c r="G15" s="13">
        <v>0</v>
      </c>
      <c r="H15" s="6">
        <f>SUM(H16:H18)</f>
        <v>17150</v>
      </c>
      <c r="I15" s="13">
        <v>1</v>
      </c>
      <c r="J15" s="6">
        <f>SUM(J16:J18)</f>
        <v>11700</v>
      </c>
      <c r="K15" s="13">
        <v>1</v>
      </c>
      <c r="L15" s="6">
        <f>SUM(L16:L18)</f>
        <v>12600</v>
      </c>
      <c r="M15" s="13">
        <v>0</v>
      </c>
      <c r="N15" s="6">
        <f>SUM(N16:N18)</f>
        <v>17700</v>
      </c>
      <c r="O15" s="13">
        <v>1</v>
      </c>
      <c r="P15" s="6">
        <f>SUM(P16:P18)</f>
        <v>11700</v>
      </c>
      <c r="Q15" s="13">
        <v>4</v>
      </c>
      <c r="R15" s="6">
        <f>SUM(R16:R18)</f>
        <v>13350</v>
      </c>
      <c r="S15" s="13">
        <v>1</v>
      </c>
      <c r="T15" s="6">
        <f>SUM(T16:T18)</f>
        <v>26700</v>
      </c>
      <c r="U15" s="13">
        <v>1</v>
      </c>
      <c r="V15" s="6">
        <f>SUM(V16:V18)</f>
        <v>11700</v>
      </c>
      <c r="W15" s="13">
        <v>0</v>
      </c>
      <c r="X15" s="6">
        <f>SUM(X16:X18)</f>
        <v>11700</v>
      </c>
      <c r="Y15" s="13">
        <v>0</v>
      </c>
      <c r="Z15" s="6">
        <f>SUM(Z16:Z18)</f>
        <v>25700</v>
      </c>
      <c r="AA15" s="13">
        <v>1</v>
      </c>
      <c r="AB15" s="6">
        <f>SUM(AB16:AB18)</f>
        <v>11700</v>
      </c>
    </row>
    <row r="16" spans="1:28" s="11" customFormat="1" ht="37.5" x14ac:dyDescent="0.25">
      <c r="A16" s="14" t="s">
        <v>28</v>
      </c>
      <c r="B16" s="38" t="s">
        <v>67</v>
      </c>
      <c r="C16" s="9">
        <f t="shared" si="0"/>
        <v>4</v>
      </c>
      <c r="D16" s="10">
        <f t="shared" si="0"/>
        <v>0</v>
      </c>
      <c r="E16" s="9"/>
      <c r="F16" s="10"/>
      <c r="G16" s="14"/>
      <c r="H16" s="10"/>
      <c r="I16" s="14">
        <v>1</v>
      </c>
      <c r="J16" s="10"/>
      <c r="K16" s="14"/>
      <c r="L16" s="10"/>
      <c r="M16" s="14"/>
      <c r="N16" s="10"/>
      <c r="O16" s="14">
        <v>1</v>
      </c>
      <c r="P16" s="10"/>
      <c r="Q16" s="14"/>
      <c r="R16" s="10"/>
      <c r="S16" s="14"/>
      <c r="T16" s="10"/>
      <c r="U16" s="14">
        <v>1</v>
      </c>
      <c r="V16" s="10"/>
      <c r="W16" s="14"/>
      <c r="X16" s="10"/>
      <c r="Y16" s="14"/>
      <c r="Z16" s="10"/>
      <c r="AA16" s="14">
        <v>1</v>
      </c>
      <c r="AB16" s="10"/>
    </row>
    <row r="17" spans="1:28" s="11" customFormat="1" ht="37.5" x14ac:dyDescent="0.25">
      <c r="A17" s="14" t="s">
        <v>29</v>
      </c>
      <c r="B17" s="38" t="s">
        <v>68</v>
      </c>
      <c r="C17" s="9">
        <f t="shared" si="0"/>
        <v>2</v>
      </c>
      <c r="D17" s="10">
        <f t="shared" si="0"/>
        <v>183384</v>
      </c>
      <c r="E17" s="9"/>
      <c r="F17" s="10">
        <f>'[3]Extensión y Vinculaci'!$D$9</f>
        <v>11684</v>
      </c>
      <c r="G17" s="14"/>
      <c r="H17" s="10">
        <f>'[3]Extensión y Vinculaci'!$E$9</f>
        <v>17150</v>
      </c>
      <c r="I17" s="14"/>
      <c r="J17" s="10">
        <f>'[3]Extensión y Vinculaci'!$F$9</f>
        <v>11700</v>
      </c>
      <c r="K17" s="14">
        <v>1</v>
      </c>
      <c r="L17" s="10">
        <f>'[3]Extensión y Vinculaci'!$G$9</f>
        <v>12600</v>
      </c>
      <c r="M17" s="14"/>
      <c r="N17" s="10">
        <f>'[3]Extensión y Vinculaci'!$H$9</f>
        <v>17700</v>
      </c>
      <c r="O17" s="14"/>
      <c r="P17" s="10">
        <f>'[3]Extensión y Vinculaci'!$I$9</f>
        <v>11700</v>
      </c>
      <c r="Q17" s="14"/>
      <c r="R17" s="10">
        <f>'[3]Extensión y Vinculaci'!$J$9</f>
        <v>13350</v>
      </c>
      <c r="S17" s="14">
        <v>1</v>
      </c>
      <c r="T17" s="10">
        <f>'[3]Extensión y Vinculaci'!$K$9</f>
        <v>26700</v>
      </c>
      <c r="U17" s="14"/>
      <c r="V17" s="10">
        <f>'[3]Extensión y Vinculaci'!$L$9</f>
        <v>11700</v>
      </c>
      <c r="W17" s="14"/>
      <c r="X17" s="10">
        <f>'[3]Extensión y Vinculaci'!$M$9</f>
        <v>11700</v>
      </c>
      <c r="Y17" s="14"/>
      <c r="Z17" s="10">
        <f>'[3]Extensión y Vinculaci'!$N$9</f>
        <v>25700</v>
      </c>
      <c r="AA17" s="14"/>
      <c r="AB17" s="10">
        <f>'[3]Extensión y Vinculaci'!$O$9</f>
        <v>11700</v>
      </c>
    </row>
    <row r="18" spans="1:28" s="11" customFormat="1" ht="56.25" x14ac:dyDescent="0.25">
      <c r="A18" s="14" t="s">
        <v>30</v>
      </c>
      <c r="B18" s="38" t="s">
        <v>66</v>
      </c>
      <c r="C18" s="9">
        <f t="shared" si="0"/>
        <v>4</v>
      </c>
      <c r="D18" s="10">
        <f t="shared" si="0"/>
        <v>0</v>
      </c>
      <c r="E18" s="9"/>
      <c r="F18" s="10"/>
      <c r="G18" s="14"/>
      <c r="H18" s="10"/>
      <c r="I18" s="14"/>
      <c r="J18" s="10"/>
      <c r="K18" s="14"/>
      <c r="L18" s="10"/>
      <c r="M18" s="14"/>
      <c r="N18" s="10"/>
      <c r="O18" s="14"/>
      <c r="P18" s="10"/>
      <c r="Q18" s="14">
        <v>4</v>
      </c>
      <c r="R18" s="10"/>
      <c r="S18" s="14"/>
      <c r="T18" s="10"/>
      <c r="U18" s="14"/>
      <c r="V18" s="10"/>
      <c r="W18" s="14"/>
      <c r="X18" s="10"/>
      <c r="Y18" s="14"/>
      <c r="Z18" s="10"/>
      <c r="AA18" s="14"/>
      <c r="AB18" s="10"/>
    </row>
    <row r="19" spans="1:28" s="7" customFormat="1" ht="37.5" x14ac:dyDescent="0.25">
      <c r="A19" s="13" t="s">
        <v>31</v>
      </c>
      <c r="B19" s="39" t="s">
        <v>69</v>
      </c>
      <c r="C19" s="5">
        <f t="shared" si="0"/>
        <v>4</v>
      </c>
      <c r="D19" s="6">
        <f t="shared" si="0"/>
        <v>90000</v>
      </c>
      <c r="E19" s="5">
        <v>0</v>
      </c>
      <c r="F19" s="6">
        <f>'[3]Investigación '!$D$6</f>
        <v>0</v>
      </c>
      <c r="G19" s="13">
        <v>0</v>
      </c>
      <c r="H19" s="6">
        <f>'[3]Investigación '!$E$6</f>
        <v>0</v>
      </c>
      <c r="I19" s="13">
        <v>0</v>
      </c>
      <c r="J19" s="6">
        <f>'[3]Investigación '!$F$6</f>
        <v>10000</v>
      </c>
      <c r="K19" s="13">
        <v>0</v>
      </c>
      <c r="L19" s="6">
        <f>'[3]Investigación '!$G$6</f>
        <v>0</v>
      </c>
      <c r="M19" s="13">
        <v>0</v>
      </c>
      <c r="N19" s="6">
        <f>'[3]Investigación '!$H$6</f>
        <v>20000</v>
      </c>
      <c r="O19" s="13">
        <v>2</v>
      </c>
      <c r="P19" s="6">
        <f>'[3]Investigación '!$I$6</f>
        <v>0</v>
      </c>
      <c r="Q19" s="13">
        <v>0</v>
      </c>
      <c r="R19" s="6">
        <f>'[3]Investigación '!$J$6</f>
        <v>10000</v>
      </c>
      <c r="S19" s="13">
        <v>0</v>
      </c>
      <c r="T19" s="6">
        <f>'[3]Investigación '!$K$6</f>
        <v>0</v>
      </c>
      <c r="U19" s="13">
        <v>0</v>
      </c>
      <c r="V19" s="6">
        <f>'[3]Investigación '!$L$6</f>
        <v>25000</v>
      </c>
      <c r="W19" s="13">
        <v>0</v>
      </c>
      <c r="X19" s="6">
        <f>'[3]Investigación '!$M$6</f>
        <v>25000</v>
      </c>
      <c r="Y19" s="13">
        <v>2</v>
      </c>
      <c r="Z19" s="6">
        <f>'[3]Investigación '!$N$6</f>
        <v>0</v>
      </c>
      <c r="AA19" s="13">
        <v>0</v>
      </c>
      <c r="AB19" s="6">
        <f>'[3]Investigación '!$O$6</f>
        <v>0</v>
      </c>
    </row>
    <row r="20" spans="1:28" s="11" customFormat="1" ht="37.5" x14ac:dyDescent="0.25">
      <c r="A20" s="14" t="s">
        <v>32</v>
      </c>
      <c r="B20" s="38" t="s">
        <v>69</v>
      </c>
      <c r="C20" s="9">
        <f t="shared" si="0"/>
        <v>4</v>
      </c>
      <c r="D20" s="10">
        <f t="shared" si="0"/>
        <v>90000</v>
      </c>
      <c r="E20" s="9"/>
      <c r="F20" s="10">
        <f>'[3]Investigación '!$D$6</f>
        <v>0</v>
      </c>
      <c r="G20" s="14"/>
      <c r="H20" s="10">
        <f>'[3]Investigación '!$E$6</f>
        <v>0</v>
      </c>
      <c r="I20" s="14"/>
      <c r="J20" s="10">
        <f>'[3]Investigación '!$F$6</f>
        <v>10000</v>
      </c>
      <c r="K20" s="14"/>
      <c r="L20" s="10">
        <f>'[3]Investigación '!$G$6</f>
        <v>0</v>
      </c>
      <c r="M20" s="14"/>
      <c r="N20" s="10">
        <f>'[3]Investigación '!$H$6</f>
        <v>20000</v>
      </c>
      <c r="O20" s="14">
        <v>2</v>
      </c>
      <c r="P20" s="10">
        <f>'[3]Investigación '!$I$6</f>
        <v>0</v>
      </c>
      <c r="Q20" s="14"/>
      <c r="R20" s="10">
        <f>'[3]Investigación '!$J$6</f>
        <v>10000</v>
      </c>
      <c r="S20" s="14"/>
      <c r="T20" s="10">
        <f>'[3]Investigación '!$K$6</f>
        <v>0</v>
      </c>
      <c r="U20" s="14"/>
      <c r="V20" s="10">
        <f>'[3]Investigación '!$L$6</f>
        <v>25000</v>
      </c>
      <c r="W20" s="14"/>
      <c r="X20" s="10">
        <f>'[3]Investigación '!$M$6</f>
        <v>25000</v>
      </c>
      <c r="Y20" s="14">
        <v>2</v>
      </c>
      <c r="Z20" s="10">
        <f>'[3]Investigación '!$N$6</f>
        <v>0</v>
      </c>
      <c r="AA20" s="14"/>
      <c r="AB20" s="10">
        <f>'[3]Investigación '!$O$6</f>
        <v>0</v>
      </c>
    </row>
    <row r="21" spans="1:28" s="11" customFormat="1" ht="37.5" x14ac:dyDescent="0.25">
      <c r="A21" s="13" t="s">
        <v>33</v>
      </c>
      <c r="B21" s="39" t="s">
        <v>70</v>
      </c>
      <c r="C21" s="9">
        <f t="shared" si="0"/>
        <v>130</v>
      </c>
      <c r="D21" s="10">
        <f t="shared" si="0"/>
        <v>2875158.4699999997</v>
      </c>
      <c r="E21" s="9">
        <v>0</v>
      </c>
      <c r="F21" s="10">
        <f>SUM(F22:F25)</f>
        <v>0</v>
      </c>
      <c r="G21" s="14">
        <v>0</v>
      </c>
      <c r="H21" s="10">
        <f>SUM(H22:H25)</f>
        <v>92400.4</v>
      </c>
      <c r="I21" s="14">
        <v>21</v>
      </c>
      <c r="J21" s="10">
        <f>SUM(J22:J25)</f>
        <v>218331.2</v>
      </c>
      <c r="K21" s="14">
        <v>0</v>
      </c>
      <c r="L21" s="10">
        <f>SUM(L22:L25)</f>
        <v>297701.2</v>
      </c>
      <c r="M21" s="14">
        <v>0</v>
      </c>
      <c r="N21" s="10">
        <f>SUM(N22:N25)</f>
        <v>240516.2</v>
      </c>
      <c r="O21" s="14">
        <v>26</v>
      </c>
      <c r="P21" s="10">
        <f>SUM(P22:P25)</f>
        <v>183291.2</v>
      </c>
      <c r="Q21" s="14">
        <v>51</v>
      </c>
      <c r="R21" s="10">
        <f>SUM(R22:R25)</f>
        <v>307959.67000000004</v>
      </c>
      <c r="S21" s="14">
        <v>0</v>
      </c>
      <c r="T21" s="10">
        <f>SUM(T22:T25)</f>
        <v>249846.2</v>
      </c>
      <c r="U21" s="14">
        <v>16</v>
      </c>
      <c r="V21" s="10">
        <f>SUM(V22:V25)</f>
        <v>343526.8</v>
      </c>
      <c r="W21" s="14">
        <v>0</v>
      </c>
      <c r="X21" s="10">
        <f>SUM(X22:X25)</f>
        <v>343526.8</v>
      </c>
      <c r="Y21" s="14">
        <v>0</v>
      </c>
      <c r="Z21" s="10">
        <f>SUM(Z22:Z25)</f>
        <v>342740</v>
      </c>
      <c r="AA21" s="14">
        <v>16</v>
      </c>
      <c r="AB21" s="10">
        <f>SUM(AB22:AB25)</f>
        <v>255318.8</v>
      </c>
    </row>
    <row r="22" spans="1:28" s="11" customFormat="1" ht="37.5" x14ac:dyDescent="0.25">
      <c r="A22" s="14" t="s">
        <v>34</v>
      </c>
      <c r="B22" s="38" t="s">
        <v>71</v>
      </c>
      <c r="C22" s="9">
        <f t="shared" si="0"/>
        <v>1</v>
      </c>
      <c r="D22" s="10">
        <f t="shared" si="0"/>
        <v>0</v>
      </c>
      <c r="E22" s="9">
        <v>0</v>
      </c>
      <c r="F22" s="10">
        <v>0</v>
      </c>
      <c r="G22" s="14">
        <v>0</v>
      </c>
      <c r="H22" s="10">
        <v>0</v>
      </c>
      <c r="I22" s="14">
        <v>0</v>
      </c>
      <c r="J22" s="10">
        <v>0</v>
      </c>
      <c r="K22" s="14">
        <v>0</v>
      </c>
      <c r="L22" s="10">
        <v>0</v>
      </c>
      <c r="M22" s="14">
        <v>0</v>
      </c>
      <c r="N22" s="10">
        <v>0</v>
      </c>
      <c r="O22" s="14">
        <v>0</v>
      </c>
      <c r="P22" s="10">
        <v>0</v>
      </c>
      <c r="Q22" s="14">
        <v>1</v>
      </c>
      <c r="R22" s="10">
        <v>0</v>
      </c>
      <c r="S22" s="14">
        <v>0</v>
      </c>
      <c r="T22" s="10">
        <v>0</v>
      </c>
      <c r="U22" s="14">
        <v>0</v>
      </c>
      <c r="V22" s="10">
        <v>0</v>
      </c>
      <c r="W22" s="14">
        <v>0</v>
      </c>
      <c r="X22" s="10">
        <v>0</v>
      </c>
      <c r="Y22" s="14">
        <v>0</v>
      </c>
      <c r="Z22" s="10">
        <v>0</v>
      </c>
      <c r="AA22" s="14">
        <v>0</v>
      </c>
      <c r="AB22" s="10">
        <v>0</v>
      </c>
    </row>
    <row r="23" spans="1:28" s="11" customFormat="1" ht="37.5" x14ac:dyDescent="0.25">
      <c r="A23" s="14" t="s">
        <v>35</v>
      </c>
      <c r="B23" s="38" t="s">
        <v>72</v>
      </c>
      <c r="C23" s="9">
        <f t="shared" si="0"/>
        <v>50</v>
      </c>
      <c r="D23" s="10">
        <f t="shared" si="0"/>
        <v>0</v>
      </c>
      <c r="E23" s="9"/>
      <c r="F23" s="10">
        <v>0</v>
      </c>
      <c r="G23" s="14"/>
      <c r="H23" s="10">
        <v>0</v>
      </c>
      <c r="I23" s="14"/>
      <c r="J23" s="10">
        <v>0</v>
      </c>
      <c r="K23" s="14"/>
      <c r="L23" s="10">
        <v>0</v>
      </c>
      <c r="M23" s="14"/>
      <c r="N23" s="10">
        <v>0</v>
      </c>
      <c r="O23" s="14"/>
      <c r="P23" s="10">
        <v>0</v>
      </c>
      <c r="Q23" s="14">
        <v>50</v>
      </c>
      <c r="R23" s="10">
        <v>0</v>
      </c>
      <c r="S23" s="14"/>
      <c r="T23" s="10">
        <v>0</v>
      </c>
      <c r="U23" s="14"/>
      <c r="V23" s="10">
        <v>0</v>
      </c>
      <c r="W23" s="14"/>
      <c r="X23" s="10">
        <v>0</v>
      </c>
      <c r="Y23" s="14"/>
      <c r="Z23" s="10">
        <v>0</v>
      </c>
      <c r="AA23" s="14"/>
      <c r="AB23" s="10">
        <v>0</v>
      </c>
    </row>
    <row r="24" spans="1:28" s="11" customFormat="1" ht="75" x14ac:dyDescent="0.25">
      <c r="A24" s="14" t="s">
        <v>36</v>
      </c>
      <c r="B24" s="38" t="s">
        <v>70</v>
      </c>
      <c r="C24" s="9">
        <f t="shared" ref="C24" si="2">+E24+G24+I24+K24+M24+O24+Q24+S24+U24+W24+Y24+AA24</f>
        <v>55</v>
      </c>
      <c r="D24" s="10">
        <f t="shared" ref="C24:D26" si="3">+F24+H24+J24+L24+N24+P24+R24+T24+V24+X24+Z24+AB24</f>
        <v>0</v>
      </c>
      <c r="E24" s="9"/>
      <c r="F24" s="10">
        <v>0</v>
      </c>
      <c r="G24" s="14"/>
      <c r="H24" s="10">
        <v>0</v>
      </c>
      <c r="I24" s="14">
        <v>15</v>
      </c>
      <c r="J24" s="10">
        <v>0</v>
      </c>
      <c r="K24" s="14"/>
      <c r="L24" s="10">
        <v>0</v>
      </c>
      <c r="M24" s="14"/>
      <c r="N24" s="10">
        <v>0</v>
      </c>
      <c r="O24" s="14">
        <v>20</v>
      </c>
      <c r="P24" s="10">
        <v>0</v>
      </c>
      <c r="Q24" s="14"/>
      <c r="R24" s="10">
        <v>0</v>
      </c>
      <c r="S24" s="14"/>
      <c r="T24" s="10">
        <v>0</v>
      </c>
      <c r="U24" s="14">
        <v>10</v>
      </c>
      <c r="V24" s="10">
        <v>0</v>
      </c>
      <c r="W24" s="14"/>
      <c r="X24" s="10">
        <v>0</v>
      </c>
      <c r="Y24" s="14"/>
      <c r="Z24" s="10">
        <v>0</v>
      </c>
      <c r="AA24" s="14">
        <v>10</v>
      </c>
      <c r="AB24" s="10">
        <v>0</v>
      </c>
    </row>
    <row r="25" spans="1:28" s="11" customFormat="1" ht="37.5" x14ac:dyDescent="0.25">
      <c r="A25" s="14" t="s">
        <v>37</v>
      </c>
      <c r="B25" s="38" t="s">
        <v>70</v>
      </c>
      <c r="C25" s="9">
        <f t="shared" si="3"/>
        <v>24</v>
      </c>
      <c r="D25" s="10">
        <f t="shared" si="3"/>
        <v>2875158.4699999997</v>
      </c>
      <c r="E25" s="9"/>
      <c r="F25" s="10">
        <v>0</v>
      </c>
      <c r="G25" s="14"/>
      <c r="H25" s="10">
        <v>92400.4</v>
      </c>
      <c r="I25" s="14">
        <v>6</v>
      </c>
      <c r="J25" s="10">
        <v>218331.2</v>
      </c>
      <c r="K25" s="14"/>
      <c r="L25" s="10">
        <v>297701.2</v>
      </c>
      <c r="M25" s="14"/>
      <c r="N25" s="10">
        <v>240516.2</v>
      </c>
      <c r="O25" s="14">
        <v>6</v>
      </c>
      <c r="P25" s="10">
        <v>183291.2</v>
      </c>
      <c r="Q25" s="14"/>
      <c r="R25" s="10">
        <f>210896.2+97063.47</f>
        <v>307959.67000000004</v>
      </c>
      <c r="S25" s="14"/>
      <c r="T25" s="10">
        <v>249846.2</v>
      </c>
      <c r="U25" s="14">
        <v>6</v>
      </c>
      <c r="V25" s="10">
        <v>343526.8</v>
      </c>
      <c r="W25" s="14"/>
      <c r="X25" s="10">
        <v>343526.8</v>
      </c>
      <c r="Y25" s="14"/>
      <c r="Z25" s="10">
        <v>342740</v>
      </c>
      <c r="AA25" s="14">
        <v>6</v>
      </c>
      <c r="AB25" s="10">
        <v>255318.8</v>
      </c>
    </row>
    <row r="26" spans="1:28" s="7" customFormat="1" ht="75" x14ac:dyDescent="0.25">
      <c r="A26" s="13" t="s">
        <v>38</v>
      </c>
      <c r="B26" s="39" t="s">
        <v>58</v>
      </c>
      <c r="C26" s="5">
        <v>12</v>
      </c>
      <c r="D26" s="6">
        <f t="shared" si="3"/>
        <v>2838224</v>
      </c>
      <c r="E26" s="5">
        <v>1</v>
      </c>
      <c r="F26" s="6">
        <f>[3]Nómina!$D$17</f>
        <v>152935</v>
      </c>
      <c r="G26" s="13">
        <v>1</v>
      </c>
      <c r="H26" s="6">
        <f>[3]Nómina!$E$17</f>
        <v>282807</v>
      </c>
      <c r="I26" s="13">
        <v>1</v>
      </c>
      <c r="J26" s="6">
        <f>[3]Nómina!$F$17</f>
        <v>332226</v>
      </c>
      <c r="K26" s="13">
        <v>1</v>
      </c>
      <c r="L26" s="6">
        <f>[3]Nómina!$G$17</f>
        <v>229938</v>
      </c>
      <c r="M26" s="13">
        <v>1</v>
      </c>
      <c r="N26" s="6">
        <f>[3]Nómina!$H$17</f>
        <v>228789</v>
      </c>
      <c r="O26" s="13">
        <v>1</v>
      </c>
      <c r="P26" s="6">
        <f>[3]Nómina!$I$17</f>
        <v>120754</v>
      </c>
      <c r="Q26" s="13">
        <v>1</v>
      </c>
      <c r="R26" s="6">
        <f>[3]Nómina!$J$17</f>
        <v>123053</v>
      </c>
      <c r="S26" s="13">
        <v>1</v>
      </c>
      <c r="T26" s="6">
        <f>[3]Nómina!$K$17</f>
        <v>219594</v>
      </c>
      <c r="U26" s="13">
        <v>1</v>
      </c>
      <c r="V26" s="6">
        <f>[3]Nómina!$L$17</f>
        <v>324182</v>
      </c>
      <c r="W26" s="13">
        <v>1</v>
      </c>
      <c r="X26" s="6">
        <f>[3]Nómina!$M$17</f>
        <v>344869</v>
      </c>
      <c r="Y26" s="13">
        <v>1</v>
      </c>
      <c r="Z26" s="6">
        <f>[3]Nómina!$N$17</f>
        <v>188564</v>
      </c>
      <c r="AA26" s="13">
        <v>1</v>
      </c>
      <c r="AB26" s="6">
        <f>[3]Nómina!$O$17</f>
        <v>290513</v>
      </c>
    </row>
    <row r="27" spans="1:28" s="18" customFormat="1" x14ac:dyDescent="0.3">
      <c r="A27" s="53" t="s">
        <v>39</v>
      </c>
      <c r="B27" s="54"/>
      <c r="C27" s="15">
        <f>SUM(C7+C12+C15+C19+C21+C26)</f>
        <v>233</v>
      </c>
      <c r="D27" s="16">
        <f>SUM(D7+D12+D15+D19+D21+D26)</f>
        <v>13088910.469999999</v>
      </c>
      <c r="E27" s="15">
        <f t="shared" ref="E27:AB27" si="4">SUM(E7:E26)</f>
        <v>1</v>
      </c>
      <c r="F27" s="16">
        <f t="shared" si="4"/>
        <v>1128761</v>
      </c>
      <c r="G27" s="15">
        <f t="shared" si="4"/>
        <v>15</v>
      </c>
      <c r="H27" s="16">
        <f t="shared" si="4"/>
        <v>1632365.7999999998</v>
      </c>
      <c r="I27" s="15">
        <f t="shared" si="4"/>
        <v>65</v>
      </c>
      <c r="J27" s="17">
        <f t="shared" si="4"/>
        <v>1886038.4</v>
      </c>
      <c r="K27" s="15">
        <f t="shared" si="4"/>
        <v>3</v>
      </c>
      <c r="L27" s="17">
        <f t="shared" si="4"/>
        <v>1937852.4</v>
      </c>
      <c r="M27" s="15">
        <f t="shared" si="4"/>
        <v>41</v>
      </c>
      <c r="N27" s="17">
        <f t="shared" si="4"/>
        <v>1769679.4</v>
      </c>
      <c r="O27" s="15">
        <f t="shared" si="4"/>
        <v>79</v>
      </c>
      <c r="P27" s="17">
        <f t="shared" si="4"/>
        <v>1635194.4</v>
      </c>
      <c r="Q27" s="15">
        <f t="shared" si="4"/>
        <v>111</v>
      </c>
      <c r="R27" s="17">
        <f t="shared" si="4"/>
        <v>1766690.3399999999</v>
      </c>
      <c r="S27" s="15">
        <f t="shared" si="4"/>
        <v>3</v>
      </c>
      <c r="T27" s="17">
        <f t="shared" si="4"/>
        <v>1717704.4</v>
      </c>
      <c r="U27" s="15">
        <f t="shared" si="4"/>
        <v>65</v>
      </c>
      <c r="V27" s="17">
        <f t="shared" si="4"/>
        <v>2303093.6</v>
      </c>
      <c r="W27" s="15">
        <f t="shared" si="4"/>
        <v>1</v>
      </c>
      <c r="X27" s="17">
        <f t="shared" si="4"/>
        <v>2051780.6</v>
      </c>
      <c r="Y27" s="15">
        <f t="shared" si="4"/>
        <v>15</v>
      </c>
      <c r="Z27" s="17">
        <f t="shared" si="4"/>
        <v>1875902</v>
      </c>
      <c r="AA27" s="15">
        <f t="shared" si="4"/>
        <v>55</v>
      </c>
      <c r="AB27" s="17">
        <f t="shared" si="4"/>
        <v>3634534.5999999996</v>
      </c>
    </row>
    <row r="28" spans="1:28" x14ac:dyDescent="0.3">
      <c r="H28" s="11"/>
      <c r="J28" s="11"/>
      <c r="K28" s="2"/>
      <c r="L28" s="19"/>
      <c r="M28" s="2"/>
      <c r="N28" s="19"/>
      <c r="P28" s="11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1:28" x14ac:dyDescent="0.3"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1:28" x14ac:dyDescent="0.3">
      <c r="H30" s="20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1:28" x14ac:dyDescent="0.3">
      <c r="A31" s="21"/>
      <c r="B31" s="21"/>
      <c r="C31" s="21"/>
      <c r="D31" s="21"/>
      <c r="E31" s="21"/>
      <c r="F31" s="21"/>
      <c r="G31" s="21"/>
      <c r="H31" s="21"/>
      <c r="I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x14ac:dyDescent="0.3">
      <c r="A32" s="21"/>
      <c r="B32" s="21"/>
      <c r="C32" s="21"/>
      <c r="D32" s="21"/>
      <c r="E32" s="21"/>
      <c r="F32" s="21"/>
      <c r="G32" s="21"/>
      <c r="H32" s="21"/>
      <c r="I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x14ac:dyDescent="0.3">
      <c r="A33" s="21"/>
      <c r="B33" s="21"/>
      <c r="C33" s="21"/>
      <c r="D33" s="21"/>
      <c r="E33" s="21"/>
      <c r="F33" s="21"/>
      <c r="G33" s="21"/>
      <c r="H33" s="21"/>
      <c r="I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x14ac:dyDescent="0.3">
      <c r="A34" s="21"/>
      <c r="B34" s="21"/>
      <c r="C34" s="21"/>
      <c r="D34" s="21"/>
      <c r="E34" s="21"/>
      <c r="F34" s="21"/>
      <c r="G34" s="21"/>
      <c r="H34" s="21"/>
      <c r="I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 x14ac:dyDescent="0.3">
      <c r="A35" s="21"/>
      <c r="B35" s="21"/>
      <c r="C35" s="21"/>
      <c r="D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8" x14ac:dyDescent="0.3">
      <c r="A36" s="21"/>
      <c r="B36" s="21"/>
      <c r="C36" s="21"/>
      <c r="D36" s="21"/>
      <c r="E36" s="21"/>
      <c r="F36" s="21"/>
      <c r="G36" s="21"/>
      <c r="H36" s="21"/>
      <c r="I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8" x14ac:dyDescent="0.3">
      <c r="A37" s="21"/>
      <c r="B37" s="21"/>
      <c r="C37" s="21"/>
      <c r="D37" s="21"/>
      <c r="E37" s="21"/>
      <c r="F37" s="21"/>
      <c r="G37" s="21"/>
      <c r="H37" s="21"/>
      <c r="I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x14ac:dyDescent="0.3">
      <c r="A38" s="21"/>
      <c r="B38" s="21"/>
      <c r="C38" s="21"/>
      <c r="D38" s="21"/>
      <c r="E38" s="21"/>
      <c r="F38" s="21"/>
      <c r="G38" s="21"/>
      <c r="H38" s="21"/>
      <c r="I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x14ac:dyDescent="0.3">
      <c r="E39" s="21"/>
      <c r="F39" s="21"/>
      <c r="G39" s="21"/>
      <c r="H39" s="21"/>
      <c r="I39" s="2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</sheetData>
  <mergeCells count="23">
    <mergeCell ref="O5:P5"/>
    <mergeCell ref="Q5:R5"/>
    <mergeCell ref="A2:AB2"/>
    <mergeCell ref="A3:AB3"/>
    <mergeCell ref="A4:AB4"/>
    <mergeCell ref="A5:A6"/>
    <mergeCell ref="B5:B6"/>
    <mergeCell ref="C5:C6"/>
    <mergeCell ref="D5:D6"/>
    <mergeCell ref="E5:F5"/>
    <mergeCell ref="A27:B27"/>
    <mergeCell ref="G5:H5"/>
    <mergeCell ref="I5:J5"/>
    <mergeCell ref="K5:L5"/>
    <mergeCell ref="M5:N5"/>
    <mergeCell ref="Q28:AB28"/>
    <mergeCell ref="Q29:AB29"/>
    <mergeCell ref="Q30:AB30"/>
    <mergeCell ref="S5:T5"/>
    <mergeCell ref="U5:V5"/>
    <mergeCell ref="W5:X5"/>
    <mergeCell ref="Y5:Z5"/>
    <mergeCell ref="AA5:AB5"/>
  </mergeCells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POA x Fte. Financiamiento</vt:lpstr>
      <vt:lpstr>POA 2020</vt:lpstr>
      <vt:lpstr>'POA 2020'!Área_de_impresión</vt:lpstr>
      <vt:lpstr>'POA x Fte. Financiamiento'!Área_de_impresión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</dc:creator>
  <cp:lastModifiedBy>Planeacion</cp:lastModifiedBy>
  <cp:lastPrinted>2020-04-21T16:37:04Z</cp:lastPrinted>
  <dcterms:created xsi:type="dcterms:W3CDTF">2020-04-21T16:30:42Z</dcterms:created>
  <dcterms:modified xsi:type="dcterms:W3CDTF">2020-10-20T20:36:21Z</dcterms:modified>
</cp:coreProperties>
</file>